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yna\Documents\yrittäjä\minustako yrittaja\financial accounting\"/>
    </mc:Choice>
  </mc:AlternateContent>
  <xr:revisionPtr revIDLastSave="0" documentId="13_ncr:1_{B92A781B-514F-4F8A-8C69-E841FE4CE56A}" xr6:coauthVersionLast="45" xr6:coauthVersionMax="45" xr10:uidLastSave="{00000000-0000-0000-0000-000000000000}"/>
  <bookViews>
    <workbookView xWindow="30" yWindow="390" windowWidth="23970" windowHeight="12870" xr2:uid="{15EEC5DE-3CB3-4C5D-9995-C1860ECFDB4D}"/>
  </bookViews>
  <sheets>
    <sheet name="Январь" sheetId="1" r:id="rId1"/>
    <sheet name="Февраль" sheetId="2" r:id="rId2"/>
    <sheet name="Март" sheetId="3" r:id="rId3"/>
    <sheet name="графики" sheetId="4" r:id="rId4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7" i="3" l="1"/>
  <c r="D57" i="2"/>
  <c r="D57" i="3"/>
  <c r="G32" i="2"/>
  <c r="G147" i="2"/>
  <c r="G146" i="2"/>
  <c r="G142" i="2"/>
  <c r="G141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15" i="2"/>
  <c r="G107" i="2"/>
  <c r="G108" i="2"/>
  <c r="G109" i="2"/>
  <c r="G110" i="2"/>
  <c r="G106" i="2"/>
  <c r="G101" i="2"/>
  <c r="G100" i="2"/>
  <c r="G95" i="2"/>
  <c r="G94" i="2"/>
  <c r="G88" i="2"/>
  <c r="G89" i="2"/>
  <c r="G87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69" i="2"/>
  <c r="G60" i="2"/>
  <c r="G61" i="2"/>
  <c r="G62" i="2"/>
  <c r="G63" i="2"/>
  <c r="G59" i="2"/>
  <c r="G57" i="2"/>
  <c r="G43" i="2"/>
  <c r="G38" i="2"/>
  <c r="G39" i="2"/>
  <c r="G40" i="2"/>
  <c r="G37" i="2"/>
  <c r="G27" i="2"/>
  <c r="G22" i="2"/>
  <c r="G23" i="2"/>
  <c r="G24" i="2"/>
  <c r="G21" i="2"/>
  <c r="G13" i="2"/>
  <c r="G8" i="2"/>
  <c r="G9" i="2"/>
  <c r="G7" i="2"/>
  <c r="D147" i="2"/>
  <c r="D146" i="2"/>
  <c r="D142" i="2"/>
  <c r="D141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15" i="2"/>
  <c r="D107" i="2"/>
  <c r="D108" i="2"/>
  <c r="D109" i="2"/>
  <c r="D110" i="2"/>
  <c r="D106" i="2"/>
  <c r="D101" i="2"/>
  <c r="D100" i="2"/>
  <c r="D95" i="2"/>
  <c r="D94" i="2"/>
  <c r="D88" i="2"/>
  <c r="D89" i="2"/>
  <c r="D87" i="2"/>
  <c r="D73" i="2"/>
  <c r="D74" i="2"/>
  <c r="D75" i="2"/>
  <c r="D76" i="2"/>
  <c r="D77" i="2"/>
  <c r="D78" i="2"/>
  <c r="D79" i="2"/>
  <c r="D80" i="2"/>
  <c r="D81" i="2"/>
  <c r="D82" i="2"/>
  <c r="D72" i="2"/>
  <c r="D71" i="2"/>
  <c r="D70" i="2"/>
  <c r="D69" i="2"/>
  <c r="D63" i="2"/>
  <c r="D62" i="2"/>
  <c r="D61" i="2"/>
  <c r="D60" i="2"/>
  <c r="D59" i="2"/>
  <c r="D43" i="2"/>
  <c r="D40" i="2"/>
  <c r="D39" i="2"/>
  <c r="D38" i="2"/>
  <c r="D37" i="2"/>
  <c r="D32" i="2"/>
  <c r="D27" i="2"/>
  <c r="D24" i="2"/>
  <c r="D23" i="2"/>
  <c r="D22" i="2"/>
  <c r="D21" i="2"/>
  <c r="D13" i="2"/>
  <c r="D9" i="2"/>
  <c r="D8" i="2"/>
  <c r="D7" i="2"/>
  <c r="H10" i="1"/>
  <c r="D7" i="1"/>
  <c r="C10" i="1"/>
  <c r="F10" i="2"/>
  <c r="C10" i="2"/>
  <c r="F10" i="3"/>
  <c r="C10" i="3"/>
  <c r="F64" i="2"/>
  <c r="F64" i="3"/>
  <c r="G23" i="3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15" i="1"/>
  <c r="G107" i="1"/>
  <c r="G108" i="1"/>
  <c r="G109" i="1"/>
  <c r="G110" i="1"/>
  <c r="G106" i="1"/>
  <c r="G101" i="1"/>
  <c r="G100" i="1"/>
  <c r="G95" i="1"/>
  <c r="G94" i="1"/>
  <c r="G88" i="1"/>
  <c r="G91" i="1"/>
  <c r="G89" i="1"/>
  <c r="G87" i="1"/>
  <c r="G76" i="1"/>
  <c r="G77" i="1"/>
  <c r="G78" i="1"/>
  <c r="G79" i="1"/>
  <c r="G80" i="1"/>
  <c r="G81" i="1"/>
  <c r="G71" i="1"/>
  <c r="G72" i="1"/>
  <c r="G73" i="1"/>
  <c r="G74" i="1"/>
  <c r="G60" i="1"/>
  <c r="G61" i="1"/>
  <c r="G62" i="1"/>
  <c r="G43" i="1"/>
  <c r="G44" i="1"/>
  <c r="G38" i="1"/>
  <c r="G39" i="1"/>
  <c r="G40" i="1"/>
  <c r="G37" i="1"/>
  <c r="G32" i="1"/>
  <c r="G33" i="1"/>
  <c r="G22" i="1"/>
  <c r="G23" i="1"/>
  <c r="G8" i="1"/>
  <c r="G9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15" i="1"/>
  <c r="D107" i="1"/>
  <c r="D108" i="1"/>
  <c r="D109" i="1"/>
  <c r="D110" i="1"/>
  <c r="D106" i="1"/>
  <c r="D101" i="1"/>
  <c r="D100" i="1"/>
  <c r="D103" i="1"/>
  <c r="D95" i="1"/>
  <c r="D97" i="1"/>
  <c r="D94" i="1"/>
  <c r="D88" i="1"/>
  <c r="D89" i="1"/>
  <c r="D87" i="1"/>
  <c r="D70" i="1"/>
  <c r="D71" i="1"/>
  <c r="D72" i="1"/>
  <c r="D60" i="1"/>
  <c r="D61" i="1"/>
  <c r="D62" i="1"/>
  <c r="D43" i="1"/>
  <c r="D44" i="1"/>
  <c r="D38" i="1"/>
  <c r="D39" i="1"/>
  <c r="D40" i="1"/>
  <c r="D37" i="1"/>
  <c r="D32" i="1"/>
  <c r="D33" i="1"/>
  <c r="D22" i="1"/>
  <c r="D23" i="1"/>
  <c r="D24" i="1"/>
  <c r="D8" i="1"/>
  <c r="D9" i="1"/>
  <c r="G116" i="3"/>
  <c r="G117" i="3"/>
  <c r="G118" i="3"/>
  <c r="G120" i="3"/>
  <c r="G121" i="3"/>
  <c r="G122" i="3"/>
  <c r="G123" i="3"/>
  <c r="G124" i="3"/>
  <c r="G125" i="3"/>
  <c r="G126" i="3"/>
  <c r="G127" i="3"/>
  <c r="G128" i="3"/>
  <c r="G129" i="3"/>
  <c r="G115" i="3"/>
  <c r="G107" i="3"/>
  <c r="G108" i="3"/>
  <c r="G109" i="3"/>
  <c r="G106" i="3"/>
  <c r="G101" i="3"/>
  <c r="G100" i="3"/>
  <c r="G95" i="3"/>
  <c r="G94" i="3"/>
  <c r="G88" i="3"/>
  <c r="G89" i="3"/>
  <c r="G87" i="3"/>
  <c r="G76" i="3"/>
  <c r="G77" i="3"/>
  <c r="G78" i="3"/>
  <c r="G79" i="3"/>
  <c r="G80" i="3"/>
  <c r="G81" i="3"/>
  <c r="G60" i="3"/>
  <c r="G61" i="3"/>
  <c r="G62" i="3"/>
  <c r="G44" i="2"/>
  <c r="G38" i="3"/>
  <c r="G39" i="3"/>
  <c r="G40" i="3"/>
  <c r="G32" i="3"/>
  <c r="G33" i="3"/>
  <c r="G22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15" i="3"/>
  <c r="D107" i="3"/>
  <c r="D108" i="3"/>
  <c r="D109" i="3"/>
  <c r="D110" i="3"/>
  <c r="D106" i="3"/>
  <c r="D100" i="3"/>
  <c r="D95" i="3"/>
  <c r="D94" i="3"/>
  <c r="D88" i="3"/>
  <c r="D89" i="3"/>
  <c r="D87" i="3"/>
  <c r="D76" i="3"/>
  <c r="D77" i="3"/>
  <c r="D78" i="3"/>
  <c r="D79" i="3"/>
  <c r="D80" i="3"/>
  <c r="D81" i="3"/>
  <c r="D60" i="3"/>
  <c r="D61" i="3"/>
  <c r="D62" i="3"/>
  <c r="D43" i="3"/>
  <c r="D44" i="3"/>
  <c r="B27" i="4"/>
  <c r="D38" i="3"/>
  <c r="D39" i="3"/>
  <c r="D40" i="3"/>
  <c r="D32" i="3"/>
  <c r="D33" i="3"/>
  <c r="B25" i="4"/>
  <c r="D22" i="3"/>
  <c r="D23" i="3"/>
  <c r="D8" i="3"/>
  <c r="F148" i="3"/>
  <c r="C148" i="3"/>
  <c r="F143" i="3"/>
  <c r="C143" i="3"/>
  <c r="F131" i="3"/>
  <c r="C131" i="3"/>
  <c r="F112" i="3"/>
  <c r="C112" i="3"/>
  <c r="F103" i="3"/>
  <c r="C103" i="3"/>
  <c r="F97" i="3"/>
  <c r="C97" i="3"/>
  <c r="F91" i="3"/>
  <c r="C91" i="3"/>
  <c r="F84" i="3"/>
  <c r="C84" i="3"/>
  <c r="F66" i="3"/>
  <c r="C64" i="3"/>
  <c r="C66" i="3"/>
  <c r="F44" i="3"/>
  <c r="C44" i="3"/>
  <c r="F41" i="3"/>
  <c r="C41" i="3"/>
  <c r="F33" i="3"/>
  <c r="C33" i="3"/>
  <c r="F25" i="3"/>
  <c r="F29" i="3"/>
  <c r="C25" i="3"/>
  <c r="C29" i="3"/>
  <c r="F15" i="3"/>
  <c r="C15" i="3"/>
  <c r="F131" i="2"/>
  <c r="C131" i="2"/>
  <c r="F112" i="2"/>
  <c r="C112" i="2"/>
  <c r="F103" i="2"/>
  <c r="C103" i="2"/>
  <c r="F97" i="2"/>
  <c r="C97" i="2"/>
  <c r="F91" i="2"/>
  <c r="C91" i="2"/>
  <c r="F131" i="1"/>
  <c r="C131" i="1"/>
  <c r="F112" i="1"/>
  <c r="C112" i="1"/>
  <c r="F103" i="1"/>
  <c r="C103" i="1"/>
  <c r="G97" i="1"/>
  <c r="F97" i="1"/>
  <c r="C97" i="1"/>
  <c r="F91" i="1"/>
  <c r="C91" i="1"/>
  <c r="D81" i="1"/>
  <c r="D80" i="1"/>
  <c r="D79" i="1"/>
  <c r="D78" i="1"/>
  <c r="D77" i="1"/>
  <c r="D76" i="1"/>
  <c r="F44" i="2"/>
  <c r="C44" i="2"/>
  <c r="F41" i="2"/>
  <c r="C41" i="2"/>
  <c r="F44" i="1"/>
  <c r="F41" i="1"/>
  <c r="C44" i="1"/>
  <c r="C41" i="1"/>
  <c r="F33" i="2"/>
  <c r="C33" i="2"/>
  <c r="F33" i="1"/>
  <c r="C33" i="1"/>
  <c r="F10" i="1"/>
  <c r="G147" i="3"/>
  <c r="G146" i="3"/>
  <c r="G142" i="3"/>
  <c r="G141" i="3"/>
  <c r="G82" i="3"/>
  <c r="G75" i="3"/>
  <c r="G74" i="3"/>
  <c r="G73" i="3"/>
  <c r="G72" i="3"/>
  <c r="G71" i="3"/>
  <c r="G70" i="3"/>
  <c r="G69" i="3"/>
  <c r="G63" i="3"/>
  <c r="G59" i="3"/>
  <c r="G57" i="3"/>
  <c r="G27" i="3"/>
  <c r="G21" i="3"/>
  <c r="G13" i="3"/>
  <c r="G9" i="3"/>
  <c r="G7" i="3"/>
  <c r="D147" i="3"/>
  <c r="D146" i="3"/>
  <c r="D142" i="3"/>
  <c r="D141" i="3"/>
  <c r="D82" i="3"/>
  <c r="D75" i="3"/>
  <c r="D74" i="3"/>
  <c r="D73" i="3"/>
  <c r="D72" i="3"/>
  <c r="D71" i="3"/>
  <c r="D70" i="3"/>
  <c r="D69" i="3"/>
  <c r="D63" i="3"/>
  <c r="D59" i="3"/>
  <c r="D27" i="3"/>
  <c r="G27" i="1"/>
  <c r="D27" i="1"/>
  <c r="D24" i="3"/>
  <c r="D21" i="3"/>
  <c r="D13" i="3"/>
  <c r="D13" i="1"/>
  <c r="C64" i="2"/>
  <c r="F64" i="1"/>
  <c r="C64" i="1"/>
  <c r="F148" i="2"/>
  <c r="C148" i="2"/>
  <c r="F143" i="2"/>
  <c r="C143" i="2"/>
  <c r="F84" i="2"/>
  <c r="C84" i="2"/>
  <c r="F66" i="2"/>
  <c r="F25" i="2"/>
  <c r="F29" i="2"/>
  <c r="C25" i="2"/>
  <c r="C29" i="2"/>
  <c r="F15" i="2"/>
  <c r="C15" i="2"/>
  <c r="G147" i="1"/>
  <c r="G146" i="1"/>
  <c r="G142" i="1"/>
  <c r="G141" i="1"/>
  <c r="G70" i="1"/>
  <c r="G75" i="1"/>
  <c r="G82" i="1"/>
  <c r="G69" i="1"/>
  <c r="G63" i="1"/>
  <c r="G59" i="1"/>
  <c r="G57" i="1"/>
  <c r="G24" i="1"/>
  <c r="G24" i="3"/>
  <c r="G21" i="1"/>
  <c r="G13" i="1"/>
  <c r="G7" i="1"/>
  <c r="G8" i="3"/>
  <c r="D9" i="3"/>
  <c r="D7" i="3"/>
  <c r="D10" i="3"/>
  <c r="D10" i="1"/>
  <c r="E8" i="1"/>
  <c r="D10" i="2"/>
  <c r="E9" i="2"/>
  <c r="G97" i="3"/>
  <c r="D41" i="1"/>
  <c r="D46" i="1"/>
  <c r="G43" i="3"/>
  <c r="G44" i="3"/>
  <c r="D33" i="2"/>
  <c r="D91" i="1"/>
  <c r="G41" i="1"/>
  <c r="F150" i="3"/>
  <c r="D97" i="3"/>
  <c r="B33" i="4"/>
  <c r="D41" i="2"/>
  <c r="D103" i="2"/>
  <c r="D44" i="2"/>
  <c r="C150" i="3"/>
  <c r="G41" i="2"/>
  <c r="G46" i="2"/>
  <c r="G91" i="2"/>
  <c r="G37" i="3"/>
  <c r="D91" i="3"/>
  <c r="B32" i="4"/>
  <c r="G103" i="3"/>
  <c r="G97" i="2"/>
  <c r="C46" i="3"/>
  <c r="C48" i="3"/>
  <c r="C50" i="3"/>
  <c r="D101" i="3"/>
  <c r="D103" i="3"/>
  <c r="B34" i="4"/>
  <c r="G148" i="3"/>
  <c r="G91" i="3"/>
  <c r="G103" i="2"/>
  <c r="G10" i="3"/>
  <c r="D143" i="3"/>
  <c r="G33" i="2"/>
  <c r="D112" i="1"/>
  <c r="G103" i="1"/>
  <c r="D131" i="2"/>
  <c r="G112" i="2"/>
  <c r="G110" i="3"/>
  <c r="G112" i="3"/>
  <c r="F133" i="2"/>
  <c r="D37" i="3"/>
  <c r="D41" i="3"/>
  <c r="G131" i="1"/>
  <c r="G131" i="2"/>
  <c r="G119" i="3"/>
  <c r="G131" i="3"/>
  <c r="D131" i="3"/>
  <c r="B36" i="4"/>
  <c r="D131" i="1"/>
  <c r="G112" i="1"/>
  <c r="D112" i="3"/>
  <c r="B35" i="4"/>
  <c r="D112" i="2"/>
  <c r="G64" i="3"/>
  <c r="G66" i="3"/>
  <c r="G25" i="3"/>
  <c r="G29" i="3"/>
  <c r="F133" i="3"/>
  <c r="D97" i="2"/>
  <c r="D91" i="2"/>
  <c r="D84" i="3"/>
  <c r="B31" i="4"/>
  <c r="D64" i="3"/>
  <c r="D66" i="3"/>
  <c r="B30" i="4"/>
  <c r="G143" i="3"/>
  <c r="C133" i="3"/>
  <c r="D25" i="3"/>
  <c r="D29" i="3"/>
  <c r="B24" i="4"/>
  <c r="F46" i="3"/>
  <c r="F48" i="3"/>
  <c r="F50" i="3"/>
  <c r="G84" i="3"/>
  <c r="D148" i="3"/>
  <c r="C46" i="2"/>
  <c r="C48" i="2"/>
  <c r="C50" i="2"/>
  <c r="F46" i="2"/>
  <c r="F48" i="2"/>
  <c r="F50" i="2"/>
  <c r="C150" i="2"/>
  <c r="C46" i="1"/>
  <c r="F46" i="1"/>
  <c r="G46" i="1"/>
  <c r="G64" i="1"/>
  <c r="G148" i="2"/>
  <c r="G143" i="2"/>
  <c r="G64" i="2"/>
  <c r="G10" i="2"/>
  <c r="H8" i="2"/>
  <c r="D148" i="2"/>
  <c r="D143" i="2"/>
  <c r="D84" i="2"/>
  <c r="D64" i="2"/>
  <c r="D66" i="2"/>
  <c r="D25" i="2"/>
  <c r="D29" i="2"/>
  <c r="F150" i="2"/>
  <c r="G84" i="2"/>
  <c r="G25" i="2"/>
  <c r="C66" i="2"/>
  <c r="C133" i="2"/>
  <c r="D147" i="1"/>
  <c r="D146" i="1"/>
  <c r="D142" i="1"/>
  <c r="D141" i="1"/>
  <c r="D82" i="1"/>
  <c r="D75" i="1"/>
  <c r="D74" i="1"/>
  <c r="D73" i="1"/>
  <c r="D69" i="1"/>
  <c r="D63" i="1"/>
  <c r="D59" i="1"/>
  <c r="D57" i="1"/>
  <c r="D21" i="1"/>
  <c r="E142" i="3"/>
  <c r="E8" i="3"/>
  <c r="E9" i="3"/>
  <c r="E7" i="3"/>
  <c r="E10" i="3"/>
  <c r="H79" i="3"/>
  <c r="H7" i="3"/>
  <c r="H8" i="3"/>
  <c r="H9" i="3"/>
  <c r="H7" i="2"/>
  <c r="H9" i="2"/>
  <c r="D15" i="2"/>
  <c r="E7" i="2"/>
  <c r="E8" i="2"/>
  <c r="H141" i="3"/>
  <c r="H107" i="3"/>
  <c r="E9" i="1"/>
  <c r="E7" i="1"/>
  <c r="G15" i="2"/>
  <c r="H15" i="2"/>
  <c r="H13" i="2"/>
  <c r="H110" i="3"/>
  <c r="D46" i="3"/>
  <c r="B26" i="4"/>
  <c r="H123" i="3"/>
  <c r="H22" i="3"/>
  <c r="H72" i="3"/>
  <c r="H24" i="3"/>
  <c r="H120" i="3"/>
  <c r="H128" i="3"/>
  <c r="H63" i="3"/>
  <c r="H94" i="3"/>
  <c r="H62" i="3"/>
  <c r="D48" i="3"/>
  <c r="H21" i="3"/>
  <c r="H61" i="3"/>
  <c r="H101" i="3"/>
  <c r="H115" i="3"/>
  <c r="H125" i="3"/>
  <c r="H32" i="3"/>
  <c r="H33" i="3"/>
  <c r="H88" i="3"/>
  <c r="H109" i="3"/>
  <c r="H122" i="3"/>
  <c r="H146" i="3"/>
  <c r="H82" i="3"/>
  <c r="H70" i="3"/>
  <c r="H81" i="3"/>
  <c r="H71" i="3"/>
  <c r="H37" i="3"/>
  <c r="D46" i="2"/>
  <c r="D48" i="2"/>
  <c r="H40" i="3"/>
  <c r="H78" i="3"/>
  <c r="H87" i="3"/>
  <c r="H106" i="3"/>
  <c r="H117" i="3"/>
  <c r="H127" i="3"/>
  <c r="H39" i="3"/>
  <c r="H95" i="3"/>
  <c r="H116" i="3"/>
  <c r="H124" i="3"/>
  <c r="H147" i="3"/>
  <c r="H27" i="3"/>
  <c r="H76" i="3"/>
  <c r="H23" i="3"/>
  <c r="H77" i="3"/>
  <c r="H69" i="3"/>
  <c r="H80" i="3"/>
  <c r="H73" i="3"/>
  <c r="H43" i="3"/>
  <c r="H44" i="3"/>
  <c r="H89" i="3"/>
  <c r="H108" i="3"/>
  <c r="H121" i="3"/>
  <c r="H129" i="3"/>
  <c r="H60" i="3"/>
  <c r="H100" i="3"/>
  <c r="H118" i="3"/>
  <c r="H126" i="3"/>
  <c r="H142" i="3"/>
  <c r="H143" i="3"/>
  <c r="G15" i="3"/>
  <c r="H15" i="3"/>
  <c r="H74" i="3"/>
  <c r="H38" i="3"/>
  <c r="H75" i="3"/>
  <c r="H59" i="3"/>
  <c r="H57" i="3"/>
  <c r="H13" i="3"/>
  <c r="D150" i="3"/>
  <c r="E146" i="3"/>
  <c r="G150" i="3"/>
  <c r="D15" i="3"/>
  <c r="E147" i="3"/>
  <c r="E75" i="3"/>
  <c r="G41" i="3"/>
  <c r="G46" i="3"/>
  <c r="G48" i="3"/>
  <c r="E32" i="3"/>
  <c r="E33" i="3"/>
  <c r="E127" i="3"/>
  <c r="E39" i="3"/>
  <c r="E124" i="3"/>
  <c r="C135" i="3"/>
  <c r="C137" i="3"/>
  <c r="C155" i="3"/>
  <c r="E13" i="3"/>
  <c r="E15" i="3"/>
  <c r="E69" i="3"/>
  <c r="H119" i="3"/>
  <c r="E115" i="3"/>
  <c r="E73" i="3"/>
  <c r="E81" i="3"/>
  <c r="E60" i="3"/>
  <c r="E61" i="3"/>
  <c r="E37" i="3"/>
  <c r="E95" i="3"/>
  <c r="E125" i="3"/>
  <c r="E120" i="3"/>
  <c r="G133" i="3"/>
  <c r="H133" i="3"/>
  <c r="D133" i="3"/>
  <c r="B6" i="4"/>
  <c r="E77" i="3"/>
  <c r="E87" i="3"/>
  <c r="E107" i="3"/>
  <c r="E128" i="3"/>
  <c r="E57" i="3"/>
  <c r="E21" i="3"/>
  <c r="E59" i="3"/>
  <c r="E24" i="3"/>
  <c r="E121" i="3"/>
  <c r="E89" i="3"/>
  <c r="E71" i="3"/>
  <c r="E108" i="3"/>
  <c r="E110" i="3"/>
  <c r="E116" i="3"/>
  <c r="E79" i="3"/>
  <c r="E38" i="3"/>
  <c r="E106" i="3"/>
  <c r="E62" i="3"/>
  <c r="E43" i="3"/>
  <c r="E44" i="3"/>
  <c r="E70" i="3"/>
  <c r="E74" i="3"/>
  <c r="E94" i="3"/>
  <c r="E23" i="3"/>
  <c r="E101" i="3"/>
  <c r="E88" i="3"/>
  <c r="E109" i="3"/>
  <c r="E122" i="3"/>
  <c r="E78" i="3"/>
  <c r="E82" i="3"/>
  <c r="E141" i="3"/>
  <c r="E143" i="3"/>
  <c r="E27" i="3"/>
  <c r="E129" i="3"/>
  <c r="E123" i="3"/>
  <c r="E22" i="3"/>
  <c r="E63" i="3"/>
  <c r="E72" i="3"/>
  <c r="E76" i="3"/>
  <c r="E117" i="3"/>
  <c r="E40" i="3"/>
  <c r="E119" i="3"/>
  <c r="E100" i="3"/>
  <c r="E118" i="3"/>
  <c r="E126" i="3"/>
  <c r="E80" i="3"/>
  <c r="C135" i="2"/>
  <c r="C137" i="2"/>
  <c r="C152" i="2"/>
  <c r="F135" i="3"/>
  <c r="F137" i="3"/>
  <c r="F135" i="2"/>
  <c r="D133" i="2"/>
  <c r="E133" i="2"/>
  <c r="H89" i="2"/>
  <c r="H87" i="2"/>
  <c r="H88" i="2"/>
  <c r="H129" i="2"/>
  <c r="H127" i="2"/>
  <c r="H125" i="2"/>
  <c r="H123" i="2"/>
  <c r="H119" i="2"/>
  <c r="H115" i="2"/>
  <c r="H109" i="2"/>
  <c r="H107" i="2"/>
  <c r="H128" i="2"/>
  <c r="H126" i="2"/>
  <c r="H124" i="2"/>
  <c r="H122" i="2"/>
  <c r="H120" i="2"/>
  <c r="H118" i="2"/>
  <c r="H116" i="2"/>
  <c r="H110" i="2"/>
  <c r="H108" i="2"/>
  <c r="H106" i="2"/>
  <c r="H100" i="2"/>
  <c r="H94" i="2"/>
  <c r="H121" i="2"/>
  <c r="H117" i="2"/>
  <c r="H101" i="2"/>
  <c r="H95" i="2"/>
  <c r="E78" i="2"/>
  <c r="E129" i="2"/>
  <c r="E127" i="2"/>
  <c r="E125" i="2"/>
  <c r="E123" i="2"/>
  <c r="E121" i="2"/>
  <c r="E119" i="2"/>
  <c r="E117" i="2"/>
  <c r="E115" i="2"/>
  <c r="E109" i="2"/>
  <c r="E107" i="2"/>
  <c r="E101" i="2"/>
  <c r="E95" i="2"/>
  <c r="E128" i="2"/>
  <c r="E126" i="2"/>
  <c r="E122" i="2"/>
  <c r="E118" i="2"/>
  <c r="E106" i="2"/>
  <c r="E100" i="2"/>
  <c r="E94" i="2"/>
  <c r="E89" i="2"/>
  <c r="E87" i="2"/>
  <c r="E124" i="2"/>
  <c r="E120" i="2"/>
  <c r="E116" i="2"/>
  <c r="E110" i="2"/>
  <c r="E108" i="2"/>
  <c r="E88" i="2"/>
  <c r="E79" i="2"/>
  <c r="E76" i="2"/>
  <c r="E77" i="2"/>
  <c r="H81" i="2"/>
  <c r="H77" i="2"/>
  <c r="H78" i="2"/>
  <c r="H79" i="2"/>
  <c r="H80" i="2"/>
  <c r="H76" i="2"/>
  <c r="E81" i="2"/>
  <c r="E80" i="2"/>
  <c r="H62" i="2"/>
  <c r="H60" i="2"/>
  <c r="H61" i="2"/>
  <c r="E62" i="2"/>
  <c r="E60" i="2"/>
  <c r="E61" i="2"/>
  <c r="D64" i="1"/>
  <c r="H40" i="2"/>
  <c r="H43" i="2"/>
  <c r="H44" i="2"/>
  <c r="H39" i="2"/>
  <c r="H37" i="2"/>
  <c r="H38" i="2"/>
  <c r="E40" i="2"/>
  <c r="E38" i="2"/>
  <c r="E43" i="2"/>
  <c r="E44" i="2"/>
  <c r="E37" i="2"/>
  <c r="E39" i="2"/>
  <c r="H69" i="2"/>
  <c r="H32" i="2"/>
  <c r="H33" i="2"/>
  <c r="E142" i="2"/>
  <c r="E32" i="2"/>
  <c r="E33" i="2"/>
  <c r="E13" i="2"/>
  <c r="H21" i="2"/>
  <c r="H59" i="2"/>
  <c r="H75" i="2"/>
  <c r="H23" i="2"/>
  <c r="H22" i="2"/>
  <c r="E141" i="2"/>
  <c r="E23" i="2"/>
  <c r="E22" i="2"/>
  <c r="E71" i="2"/>
  <c r="H82" i="2"/>
  <c r="H27" i="2"/>
  <c r="E72" i="2"/>
  <c r="E146" i="2"/>
  <c r="H70" i="2"/>
  <c r="H72" i="2"/>
  <c r="E147" i="2"/>
  <c r="H57" i="2"/>
  <c r="H146" i="2"/>
  <c r="E70" i="2"/>
  <c r="E21" i="2"/>
  <c r="E57" i="2"/>
  <c r="H24" i="2"/>
  <c r="H142" i="2"/>
  <c r="H141" i="2"/>
  <c r="E75" i="2"/>
  <c r="H63" i="2"/>
  <c r="E82" i="2"/>
  <c r="E27" i="2"/>
  <c r="E24" i="2"/>
  <c r="E63" i="2"/>
  <c r="E69" i="2"/>
  <c r="E73" i="2"/>
  <c r="E59" i="2"/>
  <c r="H73" i="2"/>
  <c r="E74" i="2"/>
  <c r="G150" i="2"/>
  <c r="G66" i="2"/>
  <c r="G133" i="2"/>
  <c r="H133" i="2"/>
  <c r="D150" i="2"/>
  <c r="G29" i="2"/>
  <c r="G48" i="2"/>
  <c r="H74" i="2"/>
  <c r="H147" i="2"/>
  <c r="H71" i="2"/>
  <c r="E13" i="1"/>
  <c r="E10" i="1"/>
  <c r="G148" i="1"/>
  <c r="F148" i="1"/>
  <c r="D148" i="1"/>
  <c r="C148" i="1"/>
  <c r="G143" i="1"/>
  <c r="F143" i="1"/>
  <c r="D143" i="1"/>
  <c r="C143" i="1"/>
  <c r="G84" i="1"/>
  <c r="F84" i="1"/>
  <c r="D84" i="1"/>
  <c r="C84" i="1"/>
  <c r="G66" i="1"/>
  <c r="F66" i="1"/>
  <c r="C66" i="1"/>
  <c r="G25" i="1"/>
  <c r="G29" i="1"/>
  <c r="G48" i="1"/>
  <c r="F25" i="1"/>
  <c r="F29" i="1"/>
  <c r="F48" i="1"/>
  <c r="F50" i="1"/>
  <c r="D25" i="1"/>
  <c r="D29" i="1"/>
  <c r="D48" i="1"/>
  <c r="C25" i="1"/>
  <c r="C29" i="1"/>
  <c r="C48" i="1"/>
  <c r="C50" i="1"/>
  <c r="G10" i="1"/>
  <c r="F15" i="1"/>
  <c r="C15" i="1"/>
  <c r="H84" i="3"/>
  <c r="E84" i="2"/>
  <c r="E84" i="3"/>
  <c r="H10" i="3"/>
  <c r="H84" i="2"/>
  <c r="H10" i="2"/>
  <c r="E10" i="2"/>
  <c r="E15" i="2"/>
  <c r="H148" i="3"/>
  <c r="H150" i="3"/>
  <c r="H97" i="3"/>
  <c r="H13" i="1"/>
  <c r="H7" i="1"/>
  <c r="H8" i="1"/>
  <c r="H9" i="1"/>
  <c r="H112" i="3"/>
  <c r="H25" i="3"/>
  <c r="H29" i="3"/>
  <c r="E48" i="3"/>
  <c r="B5" i="4"/>
  <c r="D50" i="3"/>
  <c r="E50" i="3"/>
  <c r="E148" i="3"/>
  <c r="E150" i="3"/>
  <c r="H64" i="3"/>
  <c r="H66" i="3"/>
  <c r="H103" i="3"/>
  <c r="H41" i="3"/>
  <c r="H46" i="3"/>
  <c r="H91" i="3"/>
  <c r="H131" i="3"/>
  <c r="D135" i="3"/>
  <c r="D137" i="3"/>
  <c r="E133" i="3"/>
  <c r="E97" i="3"/>
  <c r="E91" i="3"/>
  <c r="C157" i="3"/>
  <c r="G50" i="3"/>
  <c r="H50" i="3"/>
  <c r="H48" i="3"/>
  <c r="C152" i="3"/>
  <c r="E91" i="2"/>
  <c r="H48" i="1"/>
  <c r="G50" i="2"/>
  <c r="H50" i="2"/>
  <c r="H48" i="2"/>
  <c r="E97" i="2"/>
  <c r="E48" i="1"/>
  <c r="H91" i="2"/>
  <c r="D50" i="2"/>
  <c r="E50" i="2"/>
  <c r="E48" i="2"/>
  <c r="G135" i="3"/>
  <c r="G137" i="3"/>
  <c r="C157" i="2"/>
  <c r="E103" i="3"/>
  <c r="E64" i="3"/>
  <c r="E66" i="3"/>
  <c r="E41" i="3"/>
  <c r="E46" i="3"/>
  <c r="C155" i="2"/>
  <c r="E143" i="2"/>
  <c r="C133" i="1"/>
  <c r="C135" i="1"/>
  <c r="C137" i="1"/>
  <c r="E131" i="3"/>
  <c r="E25" i="3"/>
  <c r="E29" i="3"/>
  <c r="F137" i="2"/>
  <c r="F157" i="2"/>
  <c r="E112" i="3"/>
  <c r="G135" i="2"/>
  <c r="G137" i="2"/>
  <c r="H137" i="2"/>
  <c r="D135" i="2"/>
  <c r="D137" i="2"/>
  <c r="E137" i="2"/>
  <c r="F157" i="3"/>
  <c r="F152" i="3"/>
  <c r="F155" i="3"/>
  <c r="H127" i="1"/>
  <c r="H123" i="1"/>
  <c r="H119" i="1"/>
  <c r="H115" i="1"/>
  <c r="H108" i="1"/>
  <c r="H124" i="1"/>
  <c r="H120" i="1"/>
  <c r="H109" i="1"/>
  <c r="H126" i="1"/>
  <c r="H122" i="1"/>
  <c r="H118" i="1"/>
  <c r="H107" i="1"/>
  <c r="H128" i="1"/>
  <c r="H116" i="1"/>
  <c r="H129" i="1"/>
  <c r="H125" i="1"/>
  <c r="H121" i="1"/>
  <c r="H117" i="1"/>
  <c r="H110" i="1"/>
  <c r="H106" i="1"/>
  <c r="H101" i="1"/>
  <c r="H100" i="1"/>
  <c r="F133" i="1"/>
  <c r="F135" i="1"/>
  <c r="F137" i="1"/>
  <c r="E126" i="1"/>
  <c r="E122" i="1"/>
  <c r="E118" i="1"/>
  <c r="E109" i="1"/>
  <c r="E101" i="1"/>
  <c r="E127" i="1"/>
  <c r="E119" i="1"/>
  <c r="E115" i="1"/>
  <c r="E106" i="1"/>
  <c r="E129" i="1"/>
  <c r="E125" i="1"/>
  <c r="E121" i="1"/>
  <c r="E117" i="1"/>
  <c r="E108" i="1"/>
  <c r="E100" i="1"/>
  <c r="E123" i="1"/>
  <c r="E110" i="1"/>
  <c r="E128" i="1"/>
  <c r="E124" i="1"/>
  <c r="E120" i="1"/>
  <c r="E116" i="1"/>
  <c r="E107" i="1"/>
  <c r="G133" i="1"/>
  <c r="G135" i="1"/>
  <c r="E131" i="2"/>
  <c r="E103" i="2"/>
  <c r="H97" i="2"/>
  <c r="H103" i="2"/>
  <c r="E112" i="2"/>
  <c r="H112" i="2"/>
  <c r="H131" i="2"/>
  <c r="E27" i="1"/>
  <c r="E88" i="1"/>
  <c r="E62" i="1"/>
  <c r="E87" i="1"/>
  <c r="E61" i="1"/>
  <c r="E95" i="1"/>
  <c r="E60" i="1"/>
  <c r="E94" i="1"/>
  <c r="E89" i="1"/>
  <c r="E76" i="1"/>
  <c r="E77" i="1"/>
  <c r="E79" i="1"/>
  <c r="E80" i="1"/>
  <c r="E78" i="1"/>
  <c r="E81" i="1"/>
  <c r="H89" i="1"/>
  <c r="H95" i="1"/>
  <c r="H88" i="1"/>
  <c r="H62" i="1"/>
  <c r="H94" i="1"/>
  <c r="H87" i="1"/>
  <c r="H61" i="1"/>
  <c r="H76" i="1"/>
  <c r="H80" i="1"/>
  <c r="H60" i="1"/>
  <c r="H79" i="1"/>
  <c r="H77" i="1"/>
  <c r="H78" i="1"/>
  <c r="H81" i="1"/>
  <c r="E82" i="1"/>
  <c r="E64" i="2"/>
  <c r="E66" i="2"/>
  <c r="H64" i="2"/>
  <c r="H66" i="2"/>
  <c r="E63" i="1"/>
  <c r="E69" i="1"/>
  <c r="E72" i="1"/>
  <c r="E57" i="1"/>
  <c r="E141" i="1"/>
  <c r="E24" i="1"/>
  <c r="D15" i="1"/>
  <c r="E15" i="1"/>
  <c r="E40" i="1"/>
  <c r="E39" i="1"/>
  <c r="E43" i="1"/>
  <c r="E44" i="1"/>
  <c r="E38" i="1"/>
  <c r="D50" i="1"/>
  <c r="E50" i="1"/>
  <c r="E37" i="1"/>
  <c r="H40" i="1"/>
  <c r="G50" i="1"/>
  <c r="H50" i="1"/>
  <c r="H43" i="1"/>
  <c r="H44" i="1"/>
  <c r="H39" i="1"/>
  <c r="H38" i="1"/>
  <c r="H37" i="1"/>
  <c r="E21" i="1"/>
  <c r="E59" i="1"/>
  <c r="E73" i="1"/>
  <c r="H41" i="2"/>
  <c r="H46" i="2"/>
  <c r="E41" i="2"/>
  <c r="E46" i="2"/>
  <c r="E25" i="2"/>
  <c r="E29" i="2"/>
  <c r="H25" i="2"/>
  <c r="H29" i="2"/>
  <c r="H75" i="1"/>
  <c r="H32" i="1"/>
  <c r="H33" i="1"/>
  <c r="H23" i="1"/>
  <c r="H22" i="1"/>
  <c r="E147" i="1"/>
  <c r="E23" i="1"/>
  <c r="E22" i="1"/>
  <c r="E32" i="1"/>
  <c r="E33" i="1"/>
  <c r="H148" i="2"/>
  <c r="E148" i="2"/>
  <c r="H143" i="2"/>
  <c r="G150" i="1"/>
  <c r="H72" i="1"/>
  <c r="H82" i="1"/>
  <c r="H146" i="1"/>
  <c r="H24" i="1"/>
  <c r="H59" i="1"/>
  <c r="H69" i="1"/>
  <c r="H73" i="1"/>
  <c r="H141" i="1"/>
  <c r="H147" i="1"/>
  <c r="H63" i="1"/>
  <c r="H70" i="1"/>
  <c r="H74" i="1"/>
  <c r="H142" i="1"/>
  <c r="H21" i="1"/>
  <c r="H57" i="1"/>
  <c r="G15" i="1"/>
  <c r="H15" i="1"/>
  <c r="H27" i="1"/>
  <c r="H71" i="1"/>
  <c r="F150" i="1"/>
  <c r="D150" i="1"/>
  <c r="D66" i="1"/>
  <c r="E70" i="1"/>
  <c r="E74" i="1"/>
  <c r="E142" i="1"/>
  <c r="E146" i="1"/>
  <c r="E71" i="1"/>
  <c r="E75" i="1"/>
  <c r="C150" i="1"/>
  <c r="E84" i="1"/>
  <c r="H91" i="1"/>
  <c r="H84" i="1"/>
  <c r="G155" i="3"/>
  <c r="H155" i="3"/>
  <c r="H137" i="3"/>
  <c r="D152" i="3"/>
  <c r="E152" i="3"/>
  <c r="E137" i="3"/>
  <c r="E97" i="1"/>
  <c r="E91" i="1"/>
  <c r="D157" i="3"/>
  <c r="E157" i="3"/>
  <c r="D155" i="3"/>
  <c r="E155" i="3"/>
  <c r="E150" i="2"/>
  <c r="H133" i="1"/>
  <c r="G152" i="3"/>
  <c r="H152" i="3"/>
  <c r="G157" i="3"/>
  <c r="H157" i="3"/>
  <c r="F155" i="2"/>
  <c r="F152" i="2"/>
  <c r="H135" i="3"/>
  <c r="E103" i="1"/>
  <c r="E143" i="1"/>
  <c r="H112" i="1"/>
  <c r="E131" i="1"/>
  <c r="H131" i="1"/>
  <c r="E41" i="1"/>
  <c r="E46" i="1"/>
  <c r="H97" i="1"/>
  <c r="H103" i="1"/>
  <c r="D133" i="1"/>
  <c r="E112" i="1"/>
  <c r="E64" i="1"/>
  <c r="E66" i="1"/>
  <c r="H64" i="1"/>
  <c r="H66" i="1"/>
  <c r="E148" i="1"/>
  <c r="E25" i="1"/>
  <c r="E29" i="1"/>
  <c r="H41" i="1"/>
  <c r="H46" i="1"/>
  <c r="H25" i="1"/>
  <c r="H29" i="1"/>
  <c r="H150" i="2"/>
  <c r="G152" i="2"/>
  <c r="H152" i="2"/>
  <c r="D157" i="2"/>
  <c r="E157" i="2"/>
  <c r="D155" i="2"/>
  <c r="E155" i="2"/>
  <c r="D152" i="2"/>
  <c r="E152" i="2"/>
  <c r="G137" i="1"/>
  <c r="H137" i="1"/>
  <c r="H143" i="1"/>
  <c r="H148" i="1"/>
  <c r="F157" i="1"/>
  <c r="F155" i="1"/>
  <c r="F152" i="1"/>
  <c r="C155" i="1"/>
  <c r="C157" i="1"/>
  <c r="C152" i="1"/>
  <c r="D135" i="1"/>
  <c r="D137" i="1"/>
  <c r="D157" i="1"/>
  <c r="E157" i="1"/>
  <c r="E133" i="1"/>
  <c r="E135" i="3"/>
  <c r="E150" i="1"/>
  <c r="E135" i="2"/>
  <c r="H135" i="2"/>
  <c r="G152" i="1"/>
  <c r="H152" i="1"/>
  <c r="G157" i="2"/>
  <c r="H157" i="2"/>
  <c r="G155" i="2"/>
  <c r="H155" i="2"/>
  <c r="G155" i="1"/>
  <c r="H155" i="1"/>
  <c r="G157" i="1"/>
  <c r="H157" i="1"/>
  <c r="H150" i="1"/>
  <c r="D152" i="1"/>
  <c r="E152" i="1"/>
  <c r="D155" i="1"/>
  <c r="E155" i="1"/>
  <c r="E137" i="1"/>
  <c r="H135" i="1"/>
  <c r="E135" i="1"/>
</calcChain>
</file>

<file path=xl/sharedStrings.xml><?xml version="1.0" encoding="utf-8"?>
<sst xmlns="http://schemas.openxmlformats.org/spreadsheetml/2006/main" count="440" uniqueCount="133">
  <si>
    <t xml:space="preserve"> </t>
  </si>
  <si>
    <t>ОТЧЕТ О ПРИБЫЛЯХ И УБЫТКАХ</t>
  </si>
  <si>
    <t>Название счета</t>
  </si>
  <si>
    <t>ОБОРОТ</t>
  </si>
  <si>
    <t xml:space="preserve">     * Выручка от реализации НДС 23/24%</t>
  </si>
  <si>
    <t xml:space="preserve">     * Выручка от реализации НДС 0%</t>
  </si>
  <si>
    <t xml:space="preserve">     * Скидки наличными</t>
  </si>
  <si>
    <t xml:space="preserve">     *** ОБОРОТ</t>
  </si>
  <si>
    <t xml:space="preserve">     ****** Доходы всего</t>
  </si>
  <si>
    <t>ПЕРЕМЕННЫЕ ЗАТРАТЫ</t>
  </si>
  <si>
    <t>Сырье и услуги</t>
  </si>
  <si>
    <t>Сырье и расходные материалы</t>
  </si>
  <si>
    <t xml:space="preserve">     * Покупки в течение финансового года НДС 23/24% </t>
  </si>
  <si>
    <t xml:space="preserve">     *Покупки в течение финансового года НДС 0% </t>
  </si>
  <si>
    <t xml:space="preserve">     * Приобретение товаров внутри группы НДС  23/24% </t>
  </si>
  <si>
    <t xml:space="preserve">     * Изменение в запасах</t>
  </si>
  <si>
    <t xml:space="preserve">     ** Всего сырья и расходных материалов</t>
  </si>
  <si>
    <t xml:space="preserve">     * Внешние услуги</t>
  </si>
  <si>
    <t xml:space="preserve">     **** Всего сырья и услуг</t>
  </si>
  <si>
    <t>Расходы на персонал</t>
  </si>
  <si>
    <t xml:space="preserve">     * Машина компании</t>
  </si>
  <si>
    <t xml:space="preserve">     ***Расходы на персонал всего</t>
  </si>
  <si>
    <t>ДРУГИЕ ПЕРЕМЕННЫЕ ЗАТРАТЫ</t>
  </si>
  <si>
    <t xml:space="preserve">Груз НДС 23/24% </t>
  </si>
  <si>
    <t xml:space="preserve">Груз НДС 0% </t>
  </si>
  <si>
    <t xml:space="preserve">Экспедирование, отгрузка товара НДС 23/24% </t>
  </si>
  <si>
    <t xml:space="preserve">Экспедирование, отгрузка товара НДС 0% </t>
  </si>
  <si>
    <t xml:space="preserve">     * Итого по транспортно-экспедиционным расходам</t>
  </si>
  <si>
    <t>Кредитные потери НДС 23/24%</t>
  </si>
  <si>
    <t xml:space="preserve">     *Кредитные потери всего</t>
  </si>
  <si>
    <t xml:space="preserve">     ***ДРУГИЕ ПЕРЕМЕННЫЕ ЗАТРАТЫ</t>
  </si>
  <si>
    <t>ПЕРЕМЕННЫЕ ЗАТРАТЫ ВСЕГО</t>
  </si>
  <si>
    <t xml:space="preserve">МАРЖИНАЛЬНАЯ ПРИБЫЛЬ </t>
  </si>
  <si>
    <t>ПОСТОЯННЫЕ ЗАТРАТЫ</t>
  </si>
  <si>
    <t>Заработная плата</t>
  </si>
  <si>
    <t xml:space="preserve">     *  Зарплата всего</t>
  </si>
  <si>
    <t>Расходы на социальное обеспечение</t>
  </si>
  <si>
    <t xml:space="preserve">     *Пенсионные расходы</t>
  </si>
  <si>
    <t xml:space="preserve">     *Страхование по безработице</t>
  </si>
  <si>
    <t xml:space="preserve">     *Страхование от несчастных случаев</t>
  </si>
  <si>
    <t xml:space="preserve">     *Групповое страхование жизни</t>
  </si>
  <si>
    <t xml:space="preserve">     **** Всего расходов на персонал</t>
  </si>
  <si>
    <t>Прочие операционные расходы</t>
  </si>
  <si>
    <t xml:space="preserve">     * Добровольные расходы на персонал</t>
  </si>
  <si>
    <t xml:space="preserve">     * Расходы на помещения</t>
  </si>
  <si>
    <t xml:space="preserve">     * Расходы на движимое имущество</t>
  </si>
  <si>
    <t xml:space="preserve">     * Командировочные расходы</t>
  </si>
  <si>
    <t xml:space="preserve">     * Расходы на транспортные средства и транспорт</t>
  </si>
  <si>
    <t xml:space="preserve">     * Развлечения</t>
  </si>
  <si>
    <t xml:space="preserve">     * Реклама</t>
  </si>
  <si>
    <t xml:space="preserve">     * Ярмарки и выставки НДС 0%</t>
  </si>
  <si>
    <t xml:space="preserve">     * Проживание</t>
  </si>
  <si>
    <t xml:space="preserve">     * Суточные</t>
  </si>
  <si>
    <t xml:space="preserve">     * Компенсация пробега</t>
  </si>
  <si>
    <t xml:space="preserve">     * Аренда машин и оборудования</t>
  </si>
  <si>
    <t xml:space="preserve">     * Аренда офисов НДС 23/24%</t>
  </si>
  <si>
    <t xml:space="preserve">     * Прочие операционные расходы</t>
  </si>
  <si>
    <t xml:space="preserve">     *** Прочие операционные расходы всего</t>
  </si>
  <si>
    <t>Представительские расходы</t>
  </si>
  <si>
    <t xml:space="preserve">     * Питание НДС 0%</t>
  </si>
  <si>
    <t xml:space="preserve">     * Подарки, но не личные НДС 0%</t>
  </si>
  <si>
    <t xml:space="preserve">     * Покупка алкоголя НДС 0%</t>
  </si>
  <si>
    <t xml:space="preserve">     ***Представительские расходы всего</t>
  </si>
  <si>
    <t>Затраты на персонал</t>
  </si>
  <si>
    <t xml:space="preserve">     * Защитная одежда НДС 23/24%</t>
  </si>
  <si>
    <t xml:space="preserve">     *  Mедицинское обеспечение (производственное) НДС 0%</t>
  </si>
  <si>
    <t xml:space="preserve">     *** Расходы на персонал всего</t>
  </si>
  <si>
    <t>Операционные и эксплуатационные расходы</t>
  </si>
  <si>
    <t xml:space="preserve">     * Склад, запасы НДС 0%</t>
  </si>
  <si>
    <t xml:space="preserve">     * Инструменты НДС 23/24%</t>
  </si>
  <si>
    <t xml:space="preserve">     *** Операционные и эксплуатационные расходы всего</t>
  </si>
  <si>
    <t>Расходы на машину</t>
  </si>
  <si>
    <t xml:space="preserve">     * Топливо НДС 0%</t>
  </si>
  <si>
    <t xml:space="preserve">     * Ремонт и обслуживание НДС 0%</t>
  </si>
  <si>
    <t xml:space="preserve">     * Ремонт и обслуживание НДС 23/24%</t>
  </si>
  <si>
    <t xml:space="preserve">     * Транспортные Налоги</t>
  </si>
  <si>
    <t xml:space="preserve">     * Автострахование</t>
  </si>
  <si>
    <t xml:space="preserve">     *** Всего расходов на машину</t>
  </si>
  <si>
    <t>Административные издержки</t>
  </si>
  <si>
    <t xml:space="preserve">     * Телекоммуникации и передача данных НДС 0%</t>
  </si>
  <si>
    <t xml:space="preserve">     * Телекоммуникации и передача данных НДС 23/24%</t>
  </si>
  <si>
    <t xml:space="preserve">     * Почта за рубеж НДС 0%</t>
  </si>
  <si>
    <t xml:space="preserve">     * Стоимость доставки вкл. НДС 23/24%</t>
  </si>
  <si>
    <t xml:space="preserve">     * Офисные расходы НДС 23/24%</t>
  </si>
  <si>
    <t xml:space="preserve">     * Профессиональная литература и журналы НДС 23/24%</t>
  </si>
  <si>
    <t xml:space="preserve">     * Профессиональная литература и журналы НДС 9/10%</t>
  </si>
  <si>
    <t xml:space="preserve">     * Компьютер НДС 0%</t>
  </si>
  <si>
    <t xml:space="preserve">     * Компьютерные расходы НДС 23/24%</t>
  </si>
  <si>
    <t xml:space="preserve">     * Членские взносы</t>
  </si>
  <si>
    <t xml:space="preserve">     * Страхование</t>
  </si>
  <si>
    <t xml:space="preserve">     * Офисные услуги НДС 23/24%</t>
  </si>
  <si>
    <t xml:space="preserve">     * Бухгалтерский учет НДС 23/24%</t>
  </si>
  <si>
    <t xml:space="preserve">     * Комиссия банка</t>
  </si>
  <si>
    <t xml:space="preserve">     * Прочие административные расходы</t>
  </si>
  <si>
    <t xml:space="preserve">     *** Административные расходы всего</t>
  </si>
  <si>
    <t>ПОСТОЯННЫЕ ЗАТРАТЫ ВСЕГО</t>
  </si>
  <si>
    <t xml:space="preserve">     ***** ЗАТРАТЫ ВСЕГО</t>
  </si>
  <si>
    <t xml:space="preserve">     ****** ВАЛОВАЯ МАРЖА ИЛИ ОПЕРАЦИОННАЯ ПРИБЫЛЬ (-УБЫТОК)</t>
  </si>
  <si>
    <t>Финансовые доходы и расходы</t>
  </si>
  <si>
    <t>Прочие проценты и финансовый доход</t>
  </si>
  <si>
    <t xml:space="preserve">     * Процентный доход</t>
  </si>
  <si>
    <t xml:space="preserve">     * Прочие финансовые доходы</t>
  </si>
  <si>
    <t>Проценты и другие финансовые расходы</t>
  </si>
  <si>
    <t xml:space="preserve">     ** Всего финансовых затрат</t>
  </si>
  <si>
    <t xml:space="preserve">     *** Финансовые доходы и расходы всего</t>
  </si>
  <si>
    <t xml:space="preserve">     ****** ПРИБЫЛЬ(-УБЫТОК) ДО</t>
  </si>
  <si>
    <t xml:space="preserve">           НЕПРЕДВИДЕННЫХ СТАТЕЙ</t>
  </si>
  <si>
    <t xml:space="preserve">     ****** ПРИБЫЛЬ(-УБЫТОК) ДО НАЛОГОВ</t>
  </si>
  <si>
    <t xml:space="preserve">     ******ПРИБЫЛЬ (-УБЫТОК) ЗА ФИНАНСОВЫЙ ПЕРИОД</t>
  </si>
  <si>
    <t>за период 1.1.2019 - 31.1.2019 -&gt; за период 1.1.2018 - 31.1.2018</t>
  </si>
  <si>
    <t>Месяц: январь 2019 г.</t>
  </si>
  <si>
    <t>за период: 01.01.19 - 31.01.19</t>
  </si>
  <si>
    <t>% по периодам</t>
  </si>
  <si>
    <t>Месяц предыдущего года: январь 2018</t>
  </si>
  <si>
    <t>за период: 01.01.18 - 31.01.18</t>
  </si>
  <si>
    <t>% по предыдущим периодам</t>
  </si>
  <si>
    <t xml:space="preserve">ЗАТРАТЫ </t>
  </si>
  <si>
    <t xml:space="preserve">ПЕРЕМЕННЫЕ ЗАТРАТЫ </t>
  </si>
  <si>
    <t xml:space="preserve">ПОСТОЯННЫЕ ЗАТРАТЫ </t>
  </si>
  <si>
    <t xml:space="preserve">ПЕРЕМЕННЫЕ И ПОСТОЯННЫЕ ЗАТРАТЫ </t>
  </si>
  <si>
    <t>ПЕРЕМЕННЫЕ</t>
  </si>
  <si>
    <t>Транспортно-экспедиционные расходы</t>
  </si>
  <si>
    <t xml:space="preserve">Кредитные потери </t>
  </si>
  <si>
    <t>ПОСТОЯННЫЕ</t>
  </si>
  <si>
    <t>Расходы на персонал (Зар.плата и соц.отчисления)</t>
  </si>
  <si>
    <t>Административные расходы</t>
  </si>
  <si>
    <t xml:space="preserve">     * Прочие операционные доходы всего</t>
  </si>
  <si>
    <t xml:space="preserve">     ** Прочие проценты и финансовый доход всего</t>
  </si>
  <si>
    <t xml:space="preserve">     * Подарки, но не персоналу НДС 0%</t>
  </si>
  <si>
    <t xml:space="preserve">     * Прочие финансовые расходы заемного капитала</t>
  </si>
  <si>
    <t xml:space="preserve">     * Другие расходы на социальное обеспечение (расходы на персонал)</t>
  </si>
  <si>
    <t xml:space="preserve">     ** Всего расходов на социальное обеспечение (персонал)</t>
  </si>
  <si>
    <t xml:space="preserve">     * Процентные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</si>
</sst>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9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CE4D6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1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0" xfId="0" applyFont="1" applyBorder="1"/>
    <xf numFmtId="0" fontId="4" fillId="0" borderId="13" xfId="0" applyFont="1" applyBorder="1"/>
    <xf numFmtId="2" fontId="3" fillId="0" borderId="12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/>
    </xf>
    <xf numFmtId="10" fontId="3" fillId="0" borderId="0" xfId="0" applyNumberFormat="1" applyFont="1" applyBorder="1" applyAlignment="1">
      <alignment horizontal="right" vertical="center"/>
    </xf>
    <xf numFmtId="10" fontId="3" fillId="0" borderId="1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1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10" fontId="4" fillId="0" borderId="0" xfId="0" applyNumberFormat="1" applyFont="1" applyBorder="1"/>
    <xf numFmtId="0" fontId="3" fillId="0" borderId="12" xfId="0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right"/>
    </xf>
    <xf numFmtId="2" fontId="4" fillId="0" borderId="12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 vertical="center"/>
    </xf>
    <xf numFmtId="2" fontId="3" fillId="0" borderId="10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5" fillId="0" borderId="7" xfId="0" applyFont="1" applyBorder="1" applyAlignment="1">
      <alignment vertical="center"/>
    </xf>
    <xf numFmtId="164" fontId="4" fillId="0" borderId="0" xfId="0" applyNumberFormat="1" applyFont="1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0" fontId="3" fillId="0" borderId="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3" fillId="2" borderId="2" xfId="0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2" fontId="4" fillId="2" borderId="3" xfId="0" applyNumberFormat="1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horizontal="right"/>
    </xf>
    <xf numFmtId="164" fontId="4" fillId="2" borderId="4" xfId="0" applyNumberFormat="1" applyFont="1" applyFill="1" applyBorder="1" applyAlignment="1">
      <alignment horizontal="right"/>
    </xf>
    <xf numFmtId="164" fontId="4" fillId="2" borderId="5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2" fontId="3" fillId="2" borderId="3" xfId="0" applyNumberFormat="1" applyFont="1" applyFill="1" applyBorder="1" applyAlignment="1">
      <alignment horizontal="right" vertical="center"/>
    </xf>
    <xf numFmtId="0" fontId="5" fillId="4" borderId="20" xfId="0" applyFont="1" applyFill="1" applyBorder="1" applyAlignment="1">
      <alignment vertical="center"/>
    </xf>
    <xf numFmtId="2" fontId="6" fillId="4" borderId="17" xfId="0" applyNumberFormat="1" applyFont="1" applyFill="1" applyBorder="1" applyAlignment="1">
      <alignment horizontal="right"/>
    </xf>
    <xf numFmtId="2" fontId="6" fillId="4" borderId="18" xfId="0" applyNumberFormat="1" applyFont="1" applyFill="1" applyBorder="1" applyAlignment="1">
      <alignment horizontal="right"/>
    </xf>
    <xf numFmtId="164" fontId="6" fillId="4" borderId="18" xfId="0" applyNumberFormat="1" applyFont="1" applyFill="1" applyBorder="1" applyAlignment="1">
      <alignment horizontal="right"/>
    </xf>
    <xf numFmtId="164" fontId="6" fillId="4" borderId="19" xfId="0" applyNumberFormat="1" applyFont="1" applyFill="1" applyBorder="1" applyAlignment="1">
      <alignment horizontal="right"/>
    </xf>
    <xf numFmtId="0" fontId="3" fillId="6" borderId="3" xfId="0" applyFont="1" applyFill="1" applyBorder="1" applyAlignment="1">
      <alignment horizontal="right" vertical="center"/>
    </xf>
    <xf numFmtId="2" fontId="4" fillId="5" borderId="4" xfId="0" applyNumberFormat="1" applyFont="1" applyFill="1" applyBorder="1" applyAlignment="1">
      <alignment horizontal="right"/>
    </xf>
    <xf numFmtId="164" fontId="4" fillId="5" borderId="4" xfId="0" applyNumberFormat="1" applyFont="1" applyFill="1" applyBorder="1" applyAlignment="1">
      <alignment horizontal="right"/>
    </xf>
    <xf numFmtId="164" fontId="4" fillId="5" borderId="5" xfId="0" applyNumberFormat="1" applyFont="1" applyFill="1" applyBorder="1" applyAlignment="1">
      <alignment horizontal="right"/>
    </xf>
    <xf numFmtId="2" fontId="4" fillId="6" borderId="3" xfId="0" applyNumberFormat="1" applyFont="1" applyFill="1" applyBorder="1" applyAlignment="1">
      <alignment horizontal="right"/>
    </xf>
    <xf numFmtId="2" fontId="4" fillId="6" borderId="4" xfId="0" applyNumberFormat="1" applyFont="1" applyFill="1" applyBorder="1" applyAlignment="1">
      <alignment horizontal="right"/>
    </xf>
    <xf numFmtId="164" fontId="4" fillId="6" borderId="4" xfId="0" applyNumberFormat="1" applyFont="1" applyFill="1" applyBorder="1" applyAlignment="1">
      <alignment horizontal="right"/>
    </xf>
    <xf numFmtId="164" fontId="4" fillId="6" borderId="5" xfId="0" applyNumberFormat="1" applyFont="1" applyFill="1" applyBorder="1" applyAlignment="1">
      <alignment horizontal="right"/>
    </xf>
    <xf numFmtId="0" fontId="3" fillId="6" borderId="4" xfId="0" applyFont="1" applyFill="1" applyBorder="1" applyAlignment="1">
      <alignment horizontal="right" vertical="center"/>
    </xf>
    <xf numFmtId="164" fontId="3" fillId="6" borderId="4" xfId="0" applyNumberFormat="1" applyFont="1" applyFill="1" applyBorder="1" applyAlignment="1">
      <alignment horizontal="right" vertical="center"/>
    </xf>
    <xf numFmtId="2" fontId="3" fillId="6" borderId="4" xfId="0" applyNumberFormat="1" applyFont="1" applyFill="1" applyBorder="1" applyAlignment="1">
      <alignment horizontal="right" vertical="center"/>
    </xf>
    <xf numFmtId="164" fontId="3" fillId="6" borderId="5" xfId="0" applyNumberFormat="1" applyFont="1" applyFill="1" applyBorder="1" applyAlignment="1">
      <alignment horizontal="right" vertical="center"/>
    </xf>
    <xf numFmtId="2" fontId="3" fillId="6" borderId="3" xfId="0" applyNumberFormat="1" applyFont="1" applyFill="1" applyBorder="1" applyAlignment="1">
      <alignment horizontal="right" vertical="center"/>
    </xf>
    <xf numFmtId="0" fontId="3" fillId="7" borderId="7" xfId="0" applyFont="1" applyFill="1" applyBorder="1" applyAlignment="1">
      <alignment vertical="center"/>
    </xf>
    <xf numFmtId="2" fontId="4" fillId="7" borderId="12" xfId="0" applyNumberFormat="1" applyFont="1" applyFill="1" applyBorder="1" applyAlignment="1">
      <alignment horizontal="right"/>
    </xf>
    <xf numFmtId="2" fontId="4" fillId="7" borderId="0" xfId="0" applyNumberFormat="1" applyFont="1" applyFill="1" applyBorder="1" applyAlignment="1">
      <alignment horizontal="right"/>
    </xf>
    <xf numFmtId="164" fontId="4" fillId="7" borderId="0" xfId="0" applyNumberFormat="1" applyFont="1" applyFill="1" applyBorder="1" applyAlignment="1">
      <alignment horizontal="right"/>
    </xf>
    <xf numFmtId="164" fontId="4" fillId="7" borderId="13" xfId="0" applyNumberFormat="1" applyFont="1" applyFill="1" applyBorder="1" applyAlignment="1">
      <alignment horizontal="right"/>
    </xf>
    <xf numFmtId="2" fontId="4" fillId="3" borderId="0" xfId="0" applyNumberFormat="1" applyFont="1" applyFill="1" applyBorder="1" applyAlignment="1">
      <alignment horizontal="right"/>
    </xf>
    <xf numFmtId="164" fontId="4" fillId="3" borderId="0" xfId="0" applyNumberFormat="1" applyFont="1" applyFill="1" applyBorder="1" applyAlignment="1">
      <alignment horizontal="right"/>
    </xf>
    <xf numFmtId="164" fontId="4" fillId="3" borderId="13" xfId="0" applyNumberFormat="1" applyFont="1" applyFill="1" applyBorder="1" applyAlignment="1">
      <alignment horizontal="right"/>
    </xf>
    <xf numFmtId="164" fontId="4" fillId="0" borderId="15" xfId="0" applyNumberFormat="1" applyFont="1" applyBorder="1" applyAlignment="1">
      <alignment horizontal="right"/>
    </xf>
    <xf numFmtId="0" fontId="5" fillId="4" borderId="2" xfId="0" applyFont="1" applyFill="1" applyBorder="1" applyAlignment="1">
      <alignment vertical="center"/>
    </xf>
    <xf numFmtId="2" fontId="5" fillId="4" borderId="3" xfId="0" applyNumberFormat="1" applyFont="1" applyFill="1" applyBorder="1" applyAlignment="1">
      <alignment horizontal="right" vertical="center"/>
    </xf>
    <xf numFmtId="2" fontId="5" fillId="4" borderId="4" xfId="0" applyNumberFormat="1" applyFont="1" applyFill="1" applyBorder="1" applyAlignment="1">
      <alignment horizontal="right" vertical="center"/>
    </xf>
    <xf numFmtId="10" fontId="5" fillId="4" borderId="4" xfId="0" applyNumberFormat="1" applyFont="1" applyFill="1" applyBorder="1" applyAlignment="1">
      <alignment horizontal="right" vertical="center"/>
    </xf>
    <xf numFmtId="10" fontId="5" fillId="4" borderId="5" xfId="0" applyNumberFormat="1" applyFont="1" applyFill="1" applyBorder="1" applyAlignment="1">
      <alignment horizontal="right" vertical="center"/>
    </xf>
    <xf numFmtId="2" fontId="5" fillId="4" borderId="17" xfId="0" applyNumberFormat="1" applyFont="1" applyFill="1" applyBorder="1" applyAlignment="1">
      <alignment horizontal="right" vertical="center"/>
    </xf>
    <xf numFmtId="2" fontId="5" fillId="4" borderId="18" xfId="0" applyNumberFormat="1" applyFont="1" applyFill="1" applyBorder="1" applyAlignment="1">
      <alignment horizontal="right" vertical="center"/>
    </xf>
    <xf numFmtId="164" fontId="5" fillId="4" borderId="18" xfId="0" applyNumberFormat="1" applyFont="1" applyFill="1" applyBorder="1" applyAlignment="1">
      <alignment horizontal="right" vertical="center"/>
    </xf>
    <xf numFmtId="164" fontId="5" fillId="4" borderId="19" xfId="0" applyNumberFormat="1" applyFont="1" applyFill="1" applyBorder="1" applyAlignment="1">
      <alignment horizontal="right" vertical="center"/>
    </xf>
    <xf numFmtId="10" fontId="3" fillId="2" borderId="4" xfId="0" applyNumberFormat="1" applyFont="1" applyFill="1" applyBorder="1" applyAlignment="1">
      <alignment horizontal="right" vertical="center"/>
    </xf>
    <xf numFmtId="10" fontId="3" fillId="2" borderId="5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right" vertical="center"/>
    </xf>
    <xf numFmtId="164" fontId="3" fillId="2" borderId="13" xfId="0" applyNumberFormat="1" applyFont="1" applyFill="1" applyBorder="1" applyAlignment="1">
      <alignment horizontal="right" vertical="center"/>
    </xf>
    <xf numFmtId="2" fontId="3" fillId="2" borderId="0" xfId="0" applyNumberFormat="1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/>
    </xf>
    <xf numFmtId="0" fontId="6" fillId="4" borderId="23" xfId="0" applyFont="1" applyFill="1" applyBorder="1" applyAlignment="1">
      <alignment horizontal="right"/>
    </xf>
    <xf numFmtId="0" fontId="6" fillId="4" borderId="24" xfId="0" applyFont="1" applyFill="1" applyBorder="1" applyAlignment="1">
      <alignment horizontal="right"/>
    </xf>
    <xf numFmtId="2" fontId="5" fillId="4" borderId="26" xfId="0" applyNumberFormat="1" applyFont="1" applyFill="1" applyBorder="1" applyAlignment="1">
      <alignment horizontal="right" vertical="center"/>
    </xf>
    <xf numFmtId="2" fontId="5" fillId="4" borderId="27" xfId="0" applyNumberFormat="1" applyFont="1" applyFill="1" applyBorder="1" applyAlignment="1">
      <alignment horizontal="right" vertical="center"/>
    </xf>
    <xf numFmtId="164" fontId="5" fillId="4" borderId="27" xfId="0" applyNumberFormat="1" applyFont="1" applyFill="1" applyBorder="1" applyAlignment="1">
      <alignment horizontal="right" vertical="center"/>
    </xf>
    <xf numFmtId="164" fontId="5" fillId="4" borderId="28" xfId="0" applyNumberFormat="1" applyFont="1" applyFill="1" applyBorder="1" applyAlignment="1">
      <alignment horizontal="right" vertical="center"/>
    </xf>
    <xf numFmtId="2" fontId="3" fillId="2" borderId="12" xfId="0" applyNumberFormat="1" applyFont="1" applyFill="1" applyBorder="1" applyAlignment="1">
      <alignment horizontal="right" vertical="center"/>
    </xf>
    <xf numFmtId="2" fontId="3" fillId="7" borderId="12" xfId="0" applyNumberFormat="1" applyFont="1" applyFill="1" applyBorder="1" applyAlignment="1">
      <alignment horizontal="right" vertical="center"/>
    </xf>
    <xf numFmtId="2" fontId="3" fillId="7" borderId="0" xfId="0" applyNumberFormat="1" applyFont="1" applyFill="1" applyBorder="1" applyAlignment="1">
      <alignment horizontal="right" vertical="center"/>
    </xf>
    <xf numFmtId="164" fontId="3" fillId="7" borderId="0" xfId="0" applyNumberFormat="1" applyFont="1" applyFill="1" applyBorder="1" applyAlignment="1">
      <alignment horizontal="right" vertical="center"/>
    </xf>
    <xf numFmtId="164" fontId="3" fillId="7" borderId="13" xfId="0" applyNumberFormat="1" applyFont="1" applyFill="1" applyBorder="1" applyAlignment="1">
      <alignment horizontal="right" vertical="center"/>
    </xf>
    <xf numFmtId="0" fontId="7" fillId="4" borderId="20" xfId="0" applyFont="1" applyFill="1" applyBorder="1" applyAlignment="1">
      <alignment vertical="center"/>
    </xf>
    <xf numFmtId="2" fontId="7" fillId="4" borderId="17" xfId="0" applyNumberFormat="1" applyFont="1" applyFill="1" applyBorder="1" applyAlignment="1">
      <alignment horizontal="right"/>
    </xf>
    <xf numFmtId="2" fontId="7" fillId="4" borderId="18" xfId="0" applyNumberFormat="1" applyFont="1" applyFill="1" applyBorder="1" applyAlignment="1">
      <alignment horizontal="right"/>
    </xf>
    <xf numFmtId="164" fontId="7" fillId="4" borderId="18" xfId="0" applyNumberFormat="1" applyFont="1" applyFill="1" applyBorder="1" applyAlignment="1">
      <alignment horizontal="right"/>
    </xf>
    <xf numFmtId="164" fontId="7" fillId="4" borderId="19" xfId="0" applyNumberFormat="1" applyFont="1" applyFill="1" applyBorder="1" applyAlignment="1">
      <alignment horizontal="right"/>
    </xf>
    <xf numFmtId="10" fontId="3" fillId="6" borderId="4" xfId="0" applyNumberFormat="1" applyFont="1" applyFill="1" applyBorder="1" applyAlignment="1">
      <alignment horizontal="right" vertical="center"/>
    </xf>
    <xf numFmtId="10" fontId="3" fillId="6" borderId="5" xfId="0" applyNumberFormat="1" applyFont="1" applyFill="1" applyBorder="1" applyAlignment="1">
      <alignment horizontal="right" vertical="center"/>
    </xf>
    <xf numFmtId="0" fontId="5" fillId="4" borderId="21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vertical="center" wrapText="1"/>
    </xf>
    <xf numFmtId="0" fontId="0" fillId="0" borderId="2" xfId="0" applyBorder="1"/>
    <xf numFmtId="2" fontId="0" fillId="0" borderId="2" xfId="0" applyNumberFormat="1" applyBorder="1"/>
    <xf numFmtId="0" fontId="8" fillId="0" borderId="2" xfId="0" applyFont="1" applyBorder="1"/>
    <xf numFmtId="2" fontId="5" fillId="4" borderId="3" xfId="0" applyNumberFormat="1" applyFont="1" applyFill="1" applyBorder="1" applyAlignment="1" applyProtection="1">
      <alignment horizontal="right" vertical="center"/>
    </xf>
    <xf numFmtId="2" fontId="5" fillId="4" borderId="4" xfId="0" applyNumberFormat="1" applyFont="1" applyFill="1" applyBorder="1" applyAlignment="1" applyProtection="1">
      <alignment horizontal="right" vertical="center"/>
    </xf>
    <xf numFmtId="10" fontId="5" fillId="4" borderId="4" xfId="0" applyNumberFormat="1" applyFont="1" applyFill="1" applyBorder="1" applyAlignment="1" applyProtection="1">
      <alignment horizontal="right" vertical="center"/>
    </xf>
    <xf numFmtId="10" fontId="5" fillId="4" borderId="5" xfId="0" applyNumberFormat="1" applyFont="1" applyFill="1" applyBorder="1" applyAlignment="1" applyProtection="1">
      <alignment horizontal="right" vertical="center"/>
    </xf>
    <xf numFmtId="2" fontId="3" fillId="0" borderId="12" xfId="0" applyNumberFormat="1" applyFont="1" applyBorder="1" applyAlignment="1" applyProtection="1">
      <alignment horizontal="right" vertical="center"/>
      <protection locked="0"/>
    </xf>
    <xf numFmtId="2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2" fontId="3" fillId="7" borderId="12" xfId="0" applyNumberFormat="1" applyFont="1" applyFill="1" applyBorder="1" applyAlignment="1" applyProtection="1">
      <alignment horizontal="right" vertical="center"/>
      <protection locked="0"/>
    </xf>
    <xf numFmtId="2" fontId="3" fillId="7" borderId="0" xfId="0" applyNumberFormat="1" applyFont="1" applyFill="1" applyBorder="1" applyAlignment="1" applyProtection="1">
      <alignment horizontal="right" vertical="center"/>
      <protection locked="0"/>
    </xf>
    <xf numFmtId="2" fontId="4" fillId="0" borderId="12" xfId="0" applyNumberFormat="1" applyFont="1" applyBorder="1" applyAlignment="1" applyProtection="1">
      <alignment horizontal="right"/>
      <protection locked="0"/>
    </xf>
    <xf numFmtId="2" fontId="4" fillId="0" borderId="0" xfId="0" applyNumberFormat="1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3" fillId="3" borderId="7" xfId="0" applyFont="1" applyFill="1" applyBorder="1" applyAlignment="1">
      <alignment vertical="center"/>
    </xf>
    <xf numFmtId="2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E4D6"/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графики!$B$4</c:f>
              <c:strCache>
                <c:ptCount val="1"/>
                <c:pt idx="0">
                  <c:v>ЗАТРАТЫ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5D4-4209-A705-D9E55181F2E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5D4-4209-A705-D9E55181F2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графики!$A$5:$A$6</c:f>
              <c:strCache>
                <c:ptCount val="2"/>
                <c:pt idx="0">
                  <c:v>ПЕРЕМЕННЫЕ ЗАТРАТЫ </c:v>
                </c:pt>
                <c:pt idx="1">
                  <c:v>ПОСТОЯННЫЕ ЗАТРАТЫ </c:v>
                </c:pt>
              </c:strCache>
            </c:strRef>
          </c:cat>
          <c:val>
            <c:numRef>
              <c:f>графики!$B$5:$B$6</c:f>
              <c:numCache>
                <c:formatCode>0.00</c:formatCode>
                <c:ptCount val="2"/>
                <c:pt idx="0">
                  <c:v>3630</c:v>
                </c:pt>
                <c:pt idx="1">
                  <c:v>46409.460000000006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C-45AD-8C09-FFE1C200F78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графики!$B$22</c:f>
              <c:strCache>
                <c:ptCount val="1"/>
                <c:pt idx="0">
                  <c:v>ПЕРЕМЕННЫЕ И ПОСТОЯННЫЕ ЗАТРАТЫ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графики!$A$23:$A$36</c:f>
              <c:strCache>
                <c:ptCount val="14"/>
                <c:pt idx="0">
                  <c:v>ПЕРЕМЕННЫЕ</c:v>
                </c:pt>
                <c:pt idx="1">
                  <c:v>Сырье и услуги</c:v>
                </c:pt>
                <c:pt idx="2">
                  <c:v>Расходы на персонал</c:v>
                </c:pt>
                <c:pt idx="3">
                  <c:v>Транспортно-экспедиционные расходы</c:v>
                </c:pt>
                <c:pt idx="4">
                  <c:v>Кредитные потери </c:v>
                </c:pt>
                <c:pt idx="6">
                  <c:v>ПОСТОЯННЫЕ</c:v>
                </c:pt>
                <c:pt idx="7">
                  <c:v>Расходы на персонал (Зар.плата и соц.отчисления)</c:v>
                </c:pt>
                <c:pt idx="8">
                  <c:v>Прочие операционные расходы</c:v>
                </c:pt>
                <c:pt idx="9">
                  <c:v>Представительские расходы</c:v>
                </c:pt>
                <c:pt idx="10">
                  <c:v>Расходы на персонал</c:v>
                </c:pt>
                <c:pt idx="11">
                  <c:v>Операционные и эксплуатационные расходы</c:v>
                </c:pt>
                <c:pt idx="12">
                  <c:v>Расходы на машину</c:v>
                </c:pt>
                <c:pt idx="13">
                  <c:v>Административные расходы</c:v>
                </c:pt>
              </c:strCache>
            </c:strRef>
          </c:cat>
          <c:val>
            <c:numRef>
              <c:f>графики!$B$23:$B$36</c:f>
              <c:numCache>
                <c:formatCode>General</c:formatCode>
                <c:ptCount val="14"/>
                <c:pt idx="1">
                  <c:v>2750</c:v>
                </c:pt>
                <c:pt idx="2" formatCode="0.00">
                  <c:v>180</c:v>
                </c:pt>
                <c:pt idx="3" formatCode="0.00">
                  <c:v>550</c:v>
                </c:pt>
                <c:pt idx="4" formatCode="0.00">
                  <c:v>150</c:v>
                </c:pt>
                <c:pt idx="7">
                  <c:v>26536.400000000001</c:v>
                </c:pt>
                <c:pt idx="8">
                  <c:v>17924.060000000001</c:v>
                </c:pt>
                <c:pt idx="9" formatCode="0.00">
                  <c:v>95</c:v>
                </c:pt>
                <c:pt idx="10" formatCode="0.00">
                  <c:v>38</c:v>
                </c:pt>
                <c:pt idx="11" formatCode="0.00">
                  <c:v>130</c:v>
                </c:pt>
                <c:pt idx="12" formatCode="0.00">
                  <c:v>602</c:v>
                </c:pt>
                <c:pt idx="13" formatCode="0.00">
                  <c:v>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F-4D5E-AF05-BE231CFEC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7032336"/>
        <c:axId val="527035616"/>
        <c:axId val="0"/>
      </c:bar3DChart>
      <c:catAx>
        <c:axId val="52703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035616"/>
        <c:crosses val="autoZero"/>
        <c:auto val="1"/>
        <c:lblAlgn val="ctr"/>
        <c:lblOffset val="100"/>
        <c:noMultiLvlLbl val="0"/>
      </c:catAx>
      <c:valAx>
        <c:axId val="5270356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52703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53916</xdr:rowOff>
    </xdr:from>
    <xdr:to>
      <xdr:col>0</xdr:col>
      <xdr:colOff>598205</xdr:colOff>
      <xdr:row>13</xdr:row>
      <xdr:rowOff>45800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BB6271-E20A-4120-B91D-9D08BAA5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1476038"/>
          <a:ext cx="2310234" cy="59820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144</xdr:row>
      <xdr:rowOff>125802</xdr:rowOff>
    </xdr:from>
    <xdr:to>
      <xdr:col>0</xdr:col>
      <xdr:colOff>598206</xdr:colOff>
      <xdr:row>156</xdr:row>
      <xdr:rowOff>162616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9678AB5-4D12-4D34-B720-6384EC9EF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3" y="28676203"/>
          <a:ext cx="2310234" cy="59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598205</xdr:colOff>
      <xdr:row>13</xdr:row>
      <xdr:rowOff>129009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DDBB7E-AE84-4538-B7CA-2898F132E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1427514"/>
          <a:ext cx="2310234" cy="59820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148</xdr:row>
      <xdr:rowOff>66677</xdr:rowOff>
    </xdr:from>
    <xdr:to>
      <xdr:col>0</xdr:col>
      <xdr:colOff>598206</xdr:colOff>
      <xdr:row>157</xdr:row>
      <xdr:rowOff>71861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9B8608-3E6A-4F4D-B539-C3C19C596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3" y="29488166"/>
          <a:ext cx="2310234" cy="5982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598205</xdr:colOff>
      <xdr:row>12</xdr:row>
      <xdr:rowOff>167109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14E8D2-3FFB-4545-BDB7-69C1D2A04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1427514"/>
          <a:ext cx="2310234" cy="5982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598205</xdr:colOff>
      <xdr:row>157</xdr:row>
      <xdr:rowOff>5184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8EFF46-9D96-480C-B291-E4237E4EF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29573889"/>
          <a:ext cx="2310234" cy="5982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76200</xdr:rowOff>
    </xdr:from>
    <xdr:to>
      <xdr:col>15</xdr:col>
      <xdr:colOff>47625</xdr:colOff>
      <xdr:row>17</xdr:row>
      <xdr:rowOff>71437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EACA931-8B4D-4EF4-BD56-DB0D39252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609599</xdr:colOff>
      <xdr:row>19</xdr:row>
      <xdr:rowOff>133350</xdr:rowOff>
    </xdr:from>
    <xdr:to>
      <xdr:col>15</xdr:col>
      <xdr:colOff>9524</xdr:colOff>
      <xdr:row>36</xdr:row>
      <xdr:rowOff>90487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E4DBA82-C640-4904-B705-DC1C16777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598205</xdr:colOff>
      <xdr:row>19</xdr:row>
      <xdr:rowOff>24234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B9238F-BD46-4488-BE3E-11CBF8E14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-856014" y="2189514"/>
          <a:ext cx="231023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72941-0CAE-40CF-A6D0-CC88C566B44D}">
  <dimension ref="B1:L163"/>
  <sheetViews>
    <sheetView tabSelected="1" zoomScale="106" zoomScaleNormal="106" workbookViewId="0">
      <selection activeCell="L17" sqref="L17"/>
    </sheetView>
  </sheetViews>
  <sheetFormatPr defaultRowHeight="15" x14ac:dyDescent="0.25"/>
  <cols>
    <col min="2" max="2" width="62.85546875" customWidth="1"/>
    <col min="3" max="3" width="15.85546875" customWidth="1"/>
    <col min="4" max="4" width="16" customWidth="1"/>
    <col min="5" max="5" width="13.7109375" customWidth="1"/>
    <col min="6" max="6" width="13.85546875" customWidth="1"/>
    <col min="7" max="7" width="15.140625" customWidth="1"/>
    <col min="8" max="8" width="13.5703125" customWidth="1"/>
    <col min="12" max="12" width="12.5703125" bestFit="1" customWidth="1"/>
  </cols>
  <sheetData>
    <row r="1" spans="2:12" x14ac:dyDescent="0.25">
      <c r="B1" s="6" t="s">
        <v>1</v>
      </c>
      <c r="C1" s="7"/>
      <c r="D1" s="7"/>
      <c r="E1" s="7"/>
      <c r="F1" s="7"/>
      <c r="G1" s="7"/>
      <c r="H1" s="7"/>
    </row>
    <row r="2" spans="2:12" x14ac:dyDescent="0.25">
      <c r="B2" s="7"/>
      <c r="C2" s="7" t="s">
        <v>109</v>
      </c>
      <c r="D2" s="7"/>
      <c r="E2" s="7"/>
      <c r="F2" s="7"/>
      <c r="G2" s="7"/>
      <c r="H2" s="7"/>
    </row>
    <row r="3" spans="2:12" x14ac:dyDescent="0.25">
      <c r="B3" s="4"/>
      <c r="C3" s="4"/>
      <c r="D3" s="4"/>
      <c r="E3" s="4"/>
      <c r="F3" s="4"/>
      <c r="G3" s="4"/>
      <c r="H3" s="4"/>
    </row>
    <row r="4" spans="2:12" ht="48.75" x14ac:dyDescent="0.25">
      <c r="B4" s="8" t="s">
        <v>2</v>
      </c>
      <c r="C4" s="9" t="s">
        <v>110</v>
      </c>
      <c r="D4" s="10" t="s">
        <v>111</v>
      </c>
      <c r="E4" s="9" t="s">
        <v>112</v>
      </c>
      <c r="F4" s="10" t="s">
        <v>113</v>
      </c>
      <c r="G4" s="10" t="s">
        <v>114</v>
      </c>
      <c r="H4" s="11" t="s">
        <v>115</v>
      </c>
    </row>
    <row r="5" spans="2:12" x14ac:dyDescent="0.25">
      <c r="B5" s="46" t="s">
        <v>3</v>
      </c>
      <c r="C5" s="15"/>
      <c r="D5" s="16"/>
      <c r="E5" s="16"/>
      <c r="F5" s="16"/>
      <c r="G5" s="16"/>
      <c r="H5" s="17"/>
      <c r="I5" s="2"/>
      <c r="J5" s="2"/>
    </row>
    <row r="6" spans="2:12" x14ac:dyDescent="0.25">
      <c r="B6" s="13" t="s">
        <v>0</v>
      </c>
      <c r="C6" s="18"/>
      <c r="D6" s="19"/>
      <c r="E6" s="19"/>
      <c r="F6" s="19"/>
      <c r="G6" s="19"/>
      <c r="H6" s="20"/>
      <c r="I6" s="2"/>
      <c r="J6" s="2"/>
    </row>
    <row r="7" spans="2:12" x14ac:dyDescent="0.25">
      <c r="B7" s="13" t="s">
        <v>4</v>
      </c>
      <c r="C7" s="130">
        <v>15300</v>
      </c>
      <c r="D7" s="22">
        <f>C7</f>
        <v>15300</v>
      </c>
      <c r="E7" s="23">
        <f>D7/D10</f>
        <v>1</v>
      </c>
      <c r="F7" s="131">
        <v>6560</v>
      </c>
      <c r="G7" s="22">
        <f>F7</f>
        <v>6560</v>
      </c>
      <c r="H7" s="24">
        <f>G7/G10</f>
        <v>1</v>
      </c>
      <c r="I7" s="3"/>
      <c r="J7" s="3"/>
    </row>
    <row r="8" spans="2:12" x14ac:dyDescent="0.25">
      <c r="B8" s="13" t="s">
        <v>5</v>
      </c>
      <c r="C8" s="130">
        <v>0</v>
      </c>
      <c r="D8" s="22">
        <f t="shared" ref="D8:D9" si="0">C8</f>
        <v>0</v>
      </c>
      <c r="E8" s="23">
        <f>D8/D10</f>
        <v>0</v>
      </c>
      <c r="F8" s="131">
        <v>0</v>
      </c>
      <c r="G8" s="22">
        <f t="shared" ref="G8:G9" si="1">F8</f>
        <v>0</v>
      </c>
      <c r="H8" s="24">
        <f>G8/G10</f>
        <v>0</v>
      </c>
      <c r="I8" s="3"/>
      <c r="J8" s="3"/>
    </row>
    <row r="9" spans="2:12" x14ac:dyDescent="0.25">
      <c r="B9" s="13" t="s">
        <v>6</v>
      </c>
      <c r="C9" s="130">
        <v>0</v>
      </c>
      <c r="D9" s="22">
        <f t="shared" si="0"/>
        <v>0</v>
      </c>
      <c r="E9" s="23">
        <f>D9/D10</f>
        <v>0</v>
      </c>
      <c r="F9" s="131">
        <v>0</v>
      </c>
      <c r="G9" s="22">
        <f t="shared" si="1"/>
        <v>0</v>
      </c>
      <c r="H9" s="24">
        <f>G9/G10</f>
        <v>0</v>
      </c>
      <c r="I9" s="3"/>
      <c r="J9" s="3"/>
    </row>
    <row r="10" spans="2:12" x14ac:dyDescent="0.25">
      <c r="B10" s="88" t="s">
        <v>7</v>
      </c>
      <c r="C10" s="126">
        <f t="shared" ref="C10:H10" si="2">SUM(C7:C9)</f>
        <v>15300</v>
      </c>
      <c r="D10" s="127">
        <f t="shared" si="2"/>
        <v>15300</v>
      </c>
      <c r="E10" s="128">
        <f t="shared" si="2"/>
        <v>1</v>
      </c>
      <c r="F10" s="127">
        <f t="shared" si="2"/>
        <v>6560</v>
      </c>
      <c r="G10" s="127">
        <f t="shared" si="2"/>
        <v>6560</v>
      </c>
      <c r="H10" s="129">
        <f t="shared" si="2"/>
        <v>1</v>
      </c>
      <c r="I10" s="3"/>
      <c r="J10" s="3"/>
    </row>
    <row r="11" spans="2:12" x14ac:dyDescent="0.25">
      <c r="B11" s="13" t="s">
        <v>0</v>
      </c>
      <c r="C11" s="26"/>
      <c r="D11" s="27"/>
      <c r="E11" s="27"/>
      <c r="F11" s="27"/>
      <c r="G11" s="27"/>
      <c r="H11" s="28"/>
      <c r="I11" s="3"/>
      <c r="J11" s="3"/>
    </row>
    <row r="12" spans="2:12" x14ac:dyDescent="0.25">
      <c r="B12" s="13"/>
      <c r="C12" s="26"/>
      <c r="D12" s="27"/>
      <c r="E12" s="27"/>
      <c r="F12" s="27"/>
      <c r="G12" s="27"/>
      <c r="H12" s="28"/>
      <c r="I12" s="3"/>
      <c r="J12" s="3"/>
    </row>
    <row r="13" spans="2:12" x14ac:dyDescent="0.25">
      <c r="B13" s="13" t="s">
        <v>126</v>
      </c>
      <c r="C13" s="130">
        <v>0</v>
      </c>
      <c r="D13" s="22">
        <f>C13</f>
        <v>0</v>
      </c>
      <c r="E13" s="29">
        <f>D13/D10</f>
        <v>0</v>
      </c>
      <c r="F13" s="131">
        <v>0</v>
      </c>
      <c r="G13" s="22">
        <f>F13</f>
        <v>0</v>
      </c>
      <c r="H13" s="24">
        <f>G13/G10</f>
        <v>0</v>
      </c>
      <c r="I13" s="3"/>
      <c r="J13" s="3"/>
      <c r="L13" s="1"/>
    </row>
    <row r="14" spans="2:12" x14ac:dyDescent="0.25">
      <c r="B14" s="13" t="s">
        <v>0</v>
      </c>
      <c r="C14" s="26"/>
      <c r="D14" s="27"/>
      <c r="E14" s="27"/>
      <c r="F14" s="27"/>
      <c r="G14" s="27"/>
      <c r="H14" s="28"/>
      <c r="I14" s="3"/>
      <c r="J14" s="3"/>
    </row>
    <row r="15" spans="2:12" x14ac:dyDescent="0.25">
      <c r="B15" s="50" t="s">
        <v>8</v>
      </c>
      <c r="C15" s="60">
        <f>C10+C13</f>
        <v>15300</v>
      </c>
      <c r="D15" s="59">
        <f>D10+D13</f>
        <v>15300</v>
      </c>
      <c r="E15" s="97">
        <f>E10+E13</f>
        <v>1</v>
      </c>
      <c r="F15" s="59">
        <f>F10+F13</f>
        <v>6560</v>
      </c>
      <c r="G15" s="59">
        <f>G10+G13</f>
        <v>6560</v>
      </c>
      <c r="H15" s="98">
        <f>G15/G10</f>
        <v>1</v>
      </c>
      <c r="I15" s="3"/>
      <c r="J15" s="3"/>
    </row>
    <row r="16" spans="2:12" x14ac:dyDescent="0.25">
      <c r="B16" s="13"/>
      <c r="C16" s="21"/>
      <c r="D16" s="22"/>
      <c r="E16" s="23"/>
      <c r="F16" s="22"/>
      <c r="G16" s="22"/>
      <c r="H16" s="24"/>
      <c r="I16" s="3"/>
      <c r="J16" s="3"/>
    </row>
    <row r="17" spans="2:12" x14ac:dyDescent="0.25">
      <c r="B17" s="42" t="s">
        <v>9</v>
      </c>
      <c r="C17" s="26"/>
      <c r="D17" s="27"/>
      <c r="E17" s="27"/>
      <c r="F17" s="27"/>
      <c r="G17" s="27"/>
      <c r="H17" s="28"/>
      <c r="I17" s="3"/>
      <c r="J17" s="3"/>
      <c r="L17" s="1"/>
    </row>
    <row r="18" spans="2:12" x14ac:dyDescent="0.25">
      <c r="B18" s="13" t="s">
        <v>10</v>
      </c>
      <c r="C18" s="26"/>
      <c r="D18" s="27"/>
      <c r="E18" s="27"/>
      <c r="F18" s="27"/>
      <c r="G18" s="27"/>
      <c r="H18" s="28"/>
      <c r="I18" s="3"/>
      <c r="J18" s="3"/>
    </row>
    <row r="19" spans="2:12" x14ac:dyDescent="0.25">
      <c r="B19" s="13" t="s">
        <v>0</v>
      </c>
      <c r="C19" s="26"/>
      <c r="D19" s="27"/>
      <c r="E19" s="27"/>
      <c r="F19" s="27"/>
      <c r="G19" s="27"/>
      <c r="H19" s="28"/>
      <c r="I19" s="3"/>
      <c r="J19" s="3"/>
    </row>
    <row r="20" spans="2:12" x14ac:dyDescent="0.25">
      <c r="B20" s="13" t="s">
        <v>11</v>
      </c>
      <c r="C20" s="26"/>
      <c r="D20" s="27"/>
      <c r="E20" s="27"/>
      <c r="F20" s="27"/>
      <c r="G20" s="27"/>
      <c r="H20" s="28"/>
      <c r="I20" s="3"/>
      <c r="J20" s="3"/>
    </row>
    <row r="21" spans="2:12" x14ac:dyDescent="0.25">
      <c r="B21" s="13" t="s">
        <v>12</v>
      </c>
      <c r="C21" s="130">
        <v>-320</v>
      </c>
      <c r="D21" s="22">
        <f>C21</f>
        <v>-320</v>
      </c>
      <c r="E21" s="31">
        <f>D21/D10</f>
        <v>-2.0915032679738561E-2</v>
      </c>
      <c r="F21" s="131">
        <v>-55</v>
      </c>
      <c r="G21" s="22">
        <f>F21</f>
        <v>-55</v>
      </c>
      <c r="H21" s="32">
        <f>G21/G10</f>
        <v>-8.3841463414634151E-3</v>
      </c>
      <c r="I21" s="3"/>
      <c r="J21" s="3"/>
    </row>
    <row r="22" spans="2:12" x14ac:dyDescent="0.25">
      <c r="B22" s="13" t="s">
        <v>13</v>
      </c>
      <c r="C22" s="130">
        <v>0</v>
      </c>
      <c r="D22" s="22">
        <f t="shared" ref="D22:D24" si="3">C22</f>
        <v>0</v>
      </c>
      <c r="E22" s="31">
        <f>D22/D10</f>
        <v>0</v>
      </c>
      <c r="F22" s="131">
        <v>0</v>
      </c>
      <c r="G22" s="22">
        <f t="shared" ref="G22:G23" si="4">F22</f>
        <v>0</v>
      </c>
      <c r="H22" s="32">
        <f>G22/G10</f>
        <v>0</v>
      </c>
      <c r="I22" s="3"/>
      <c r="J22" s="3"/>
    </row>
    <row r="23" spans="2:12" x14ac:dyDescent="0.25">
      <c r="B23" s="13" t="s">
        <v>14</v>
      </c>
      <c r="C23" s="130">
        <v>0</v>
      </c>
      <c r="D23" s="22">
        <f t="shared" si="3"/>
        <v>0</v>
      </c>
      <c r="E23" s="31">
        <f>D23/D10</f>
        <v>0</v>
      </c>
      <c r="F23" s="131">
        <v>0</v>
      </c>
      <c r="G23" s="22">
        <f t="shared" si="4"/>
        <v>0</v>
      </c>
      <c r="H23" s="32">
        <f>G23/G10</f>
        <v>0</v>
      </c>
      <c r="I23" s="3"/>
      <c r="J23" s="3"/>
    </row>
    <row r="24" spans="2:12" x14ac:dyDescent="0.25">
      <c r="B24" s="13" t="s">
        <v>15</v>
      </c>
      <c r="C24" s="130">
        <v>0</v>
      </c>
      <c r="D24" s="22">
        <f t="shared" si="3"/>
        <v>0</v>
      </c>
      <c r="E24" s="31">
        <f>D24/D10</f>
        <v>0</v>
      </c>
      <c r="F24" s="131">
        <v>0</v>
      </c>
      <c r="G24" s="22">
        <f>F24</f>
        <v>0</v>
      </c>
      <c r="H24" s="32">
        <f>G24/G10</f>
        <v>0</v>
      </c>
      <c r="I24" s="3"/>
      <c r="J24" s="3"/>
    </row>
    <row r="25" spans="2:12" x14ac:dyDescent="0.25">
      <c r="B25" s="79" t="s">
        <v>16</v>
      </c>
      <c r="C25" s="110">
        <f t="shared" ref="C25:H25" si="5">SUM(C21:C24)</f>
        <v>-320</v>
      </c>
      <c r="D25" s="111">
        <f t="shared" si="5"/>
        <v>-320</v>
      </c>
      <c r="E25" s="112">
        <f t="shared" si="5"/>
        <v>-2.0915032679738561E-2</v>
      </c>
      <c r="F25" s="111">
        <f t="shared" si="5"/>
        <v>-55</v>
      </c>
      <c r="G25" s="111">
        <f t="shared" si="5"/>
        <v>-55</v>
      </c>
      <c r="H25" s="113">
        <f t="shared" si="5"/>
        <v>-8.3841463414634151E-3</v>
      </c>
      <c r="I25" s="3"/>
      <c r="J25" s="3"/>
    </row>
    <row r="26" spans="2:12" x14ac:dyDescent="0.25">
      <c r="B26" s="13" t="s">
        <v>0</v>
      </c>
      <c r="C26" s="34"/>
      <c r="D26" s="33"/>
      <c r="E26" s="27"/>
      <c r="F26" s="27"/>
      <c r="G26" s="27"/>
      <c r="H26" s="28"/>
      <c r="I26" s="3"/>
      <c r="J26" s="3"/>
    </row>
    <row r="27" spans="2:12" x14ac:dyDescent="0.25">
      <c r="B27" s="79" t="s">
        <v>17</v>
      </c>
      <c r="C27" s="133">
        <v>0</v>
      </c>
      <c r="D27" s="111">
        <f>C27</f>
        <v>0</v>
      </c>
      <c r="E27" s="112">
        <f>D27/D10</f>
        <v>0</v>
      </c>
      <c r="F27" s="134">
        <v>0</v>
      </c>
      <c r="G27" s="111">
        <f>F27</f>
        <v>0</v>
      </c>
      <c r="H27" s="113">
        <f>G27/G10</f>
        <v>0</v>
      </c>
      <c r="I27" s="3"/>
      <c r="J27" s="3"/>
    </row>
    <row r="28" spans="2:12" x14ac:dyDescent="0.25">
      <c r="B28" s="13" t="s">
        <v>0</v>
      </c>
      <c r="C28" s="34"/>
      <c r="D28" s="33"/>
      <c r="E28" s="27"/>
      <c r="F28" s="27"/>
      <c r="G28" s="27"/>
      <c r="H28" s="28"/>
      <c r="I28" s="3"/>
      <c r="J28" s="3"/>
    </row>
    <row r="29" spans="2:12" x14ac:dyDescent="0.25">
      <c r="B29" s="50" t="s">
        <v>18</v>
      </c>
      <c r="C29" s="60">
        <f t="shared" ref="C29:H29" si="6">C25+C27</f>
        <v>-320</v>
      </c>
      <c r="D29" s="59">
        <f t="shared" si="6"/>
        <v>-320</v>
      </c>
      <c r="E29" s="51">
        <f t="shared" si="6"/>
        <v>-2.0915032679738561E-2</v>
      </c>
      <c r="F29" s="59">
        <f t="shared" si="6"/>
        <v>-55</v>
      </c>
      <c r="G29" s="59">
        <f t="shared" si="6"/>
        <v>-55</v>
      </c>
      <c r="H29" s="52">
        <f t="shared" si="6"/>
        <v>-8.3841463414634151E-3</v>
      </c>
      <c r="I29" s="3"/>
      <c r="J29" s="3"/>
    </row>
    <row r="30" spans="2:12" x14ac:dyDescent="0.25">
      <c r="B30" s="13" t="s">
        <v>0</v>
      </c>
      <c r="C30" s="26"/>
      <c r="D30" s="27"/>
      <c r="E30" s="27"/>
      <c r="F30" s="27"/>
      <c r="G30" s="27"/>
      <c r="H30" s="28"/>
      <c r="I30" s="3"/>
      <c r="J30" s="3"/>
    </row>
    <row r="31" spans="2:12" x14ac:dyDescent="0.25">
      <c r="B31" s="13" t="s">
        <v>19</v>
      </c>
      <c r="C31" s="26"/>
      <c r="D31" s="27"/>
      <c r="E31" s="27"/>
      <c r="F31" s="27"/>
      <c r="G31" s="27"/>
      <c r="H31" s="28"/>
      <c r="I31" s="3"/>
      <c r="J31" s="3"/>
    </row>
    <row r="32" spans="2:12" x14ac:dyDescent="0.25">
      <c r="B32" s="13" t="s">
        <v>20</v>
      </c>
      <c r="C32" s="135">
        <v>-150</v>
      </c>
      <c r="D32" s="33">
        <f>C32</f>
        <v>-150</v>
      </c>
      <c r="E32" s="43">
        <f>D32/D10</f>
        <v>-9.8039215686274508E-3</v>
      </c>
      <c r="F32" s="136">
        <v>-50</v>
      </c>
      <c r="G32" s="33">
        <f>F32</f>
        <v>-50</v>
      </c>
      <c r="H32" s="44">
        <f>G32/G10</f>
        <v>-7.621951219512195E-3</v>
      </c>
      <c r="I32" s="3"/>
      <c r="J32" s="3"/>
    </row>
    <row r="33" spans="2:10" x14ac:dyDescent="0.25">
      <c r="B33" s="50" t="s">
        <v>21</v>
      </c>
      <c r="C33" s="53">
        <f t="shared" ref="C33:H33" si="7">SUM(C32)</f>
        <v>-150</v>
      </c>
      <c r="D33" s="54">
        <f t="shared" si="7"/>
        <v>-150</v>
      </c>
      <c r="E33" s="55">
        <f t="shared" si="7"/>
        <v>-9.8039215686274508E-3</v>
      </c>
      <c r="F33" s="54">
        <f t="shared" si="7"/>
        <v>-50</v>
      </c>
      <c r="G33" s="54">
        <f t="shared" si="7"/>
        <v>-50</v>
      </c>
      <c r="H33" s="56">
        <f t="shared" si="7"/>
        <v>-7.621951219512195E-3</v>
      </c>
      <c r="I33" s="3"/>
      <c r="J33" s="3"/>
    </row>
    <row r="34" spans="2:10" x14ac:dyDescent="0.25">
      <c r="B34" s="13"/>
      <c r="C34" s="26"/>
      <c r="D34" s="27"/>
      <c r="E34" s="27"/>
      <c r="F34" s="27"/>
      <c r="G34" s="27"/>
      <c r="H34" s="28"/>
      <c r="I34" s="3"/>
      <c r="J34" s="3"/>
    </row>
    <row r="35" spans="2:10" x14ac:dyDescent="0.25">
      <c r="B35" s="13" t="s">
        <v>22</v>
      </c>
      <c r="C35" s="26"/>
      <c r="D35" s="27"/>
      <c r="E35" s="27"/>
      <c r="F35" s="27"/>
      <c r="G35" s="27"/>
      <c r="H35" s="28"/>
      <c r="I35" s="3"/>
      <c r="J35" s="3"/>
    </row>
    <row r="36" spans="2:10" x14ac:dyDescent="0.25">
      <c r="B36" s="13"/>
      <c r="C36" s="26"/>
      <c r="D36" s="27"/>
      <c r="E36" s="27"/>
      <c r="F36" s="27"/>
      <c r="G36" s="27"/>
      <c r="H36" s="28"/>
      <c r="I36" s="3"/>
      <c r="J36" s="3"/>
    </row>
    <row r="37" spans="2:10" x14ac:dyDescent="0.25">
      <c r="B37" s="13" t="s">
        <v>23</v>
      </c>
      <c r="C37" s="135">
        <v>0</v>
      </c>
      <c r="D37" s="33">
        <f>C37</f>
        <v>0</v>
      </c>
      <c r="E37" s="43">
        <f>D37/D10</f>
        <v>0</v>
      </c>
      <c r="F37" s="136">
        <v>0</v>
      </c>
      <c r="G37" s="33">
        <f>F37</f>
        <v>0</v>
      </c>
      <c r="H37" s="44">
        <f>G37/G10</f>
        <v>0</v>
      </c>
      <c r="I37" s="3"/>
      <c r="J37" s="3"/>
    </row>
    <row r="38" spans="2:10" x14ac:dyDescent="0.25">
      <c r="B38" s="13" t="s">
        <v>24</v>
      </c>
      <c r="C38" s="135">
        <v>0</v>
      </c>
      <c r="D38" s="33">
        <f t="shared" ref="D38:D40" si="8">C38</f>
        <v>0</v>
      </c>
      <c r="E38" s="43">
        <f>D38/D10</f>
        <v>0</v>
      </c>
      <c r="F38" s="136">
        <v>0</v>
      </c>
      <c r="G38" s="33">
        <f t="shared" ref="G38:G40" si="9">F38</f>
        <v>0</v>
      </c>
      <c r="H38" s="44">
        <f>G38/G10</f>
        <v>0</v>
      </c>
      <c r="I38" s="3"/>
      <c r="J38" s="3"/>
    </row>
    <row r="39" spans="2:10" x14ac:dyDescent="0.25">
      <c r="B39" s="13" t="s">
        <v>25</v>
      </c>
      <c r="C39" s="135">
        <v>0</v>
      </c>
      <c r="D39" s="33">
        <f t="shared" si="8"/>
        <v>0</v>
      </c>
      <c r="E39" s="43">
        <f>D39/D10</f>
        <v>0</v>
      </c>
      <c r="F39" s="136">
        <v>0</v>
      </c>
      <c r="G39" s="33">
        <f t="shared" si="9"/>
        <v>0</v>
      </c>
      <c r="H39" s="44">
        <f>G39/G10</f>
        <v>0</v>
      </c>
      <c r="I39" s="3"/>
      <c r="J39" s="3"/>
    </row>
    <row r="40" spans="2:10" x14ac:dyDescent="0.25">
      <c r="B40" s="13" t="s">
        <v>26</v>
      </c>
      <c r="C40" s="136">
        <v>0</v>
      </c>
      <c r="D40" s="33">
        <f t="shared" si="8"/>
        <v>0</v>
      </c>
      <c r="E40" s="43">
        <f>D40/D10</f>
        <v>0</v>
      </c>
      <c r="F40" s="136">
        <v>0</v>
      </c>
      <c r="G40" s="33">
        <f t="shared" si="9"/>
        <v>0</v>
      </c>
      <c r="H40" s="44">
        <f>G40/G10</f>
        <v>0</v>
      </c>
      <c r="I40" s="3"/>
      <c r="J40" s="3"/>
    </row>
    <row r="41" spans="2:10" x14ac:dyDescent="0.25">
      <c r="B41" s="141" t="s">
        <v>27</v>
      </c>
      <c r="C41" s="84">
        <f t="shared" ref="C41:H41" si="10">SUM(C37:C40)</f>
        <v>0</v>
      </c>
      <c r="D41" s="84">
        <f t="shared" si="10"/>
        <v>0</v>
      </c>
      <c r="E41" s="85">
        <f t="shared" si="10"/>
        <v>0</v>
      </c>
      <c r="F41" s="84">
        <f t="shared" si="10"/>
        <v>0</v>
      </c>
      <c r="G41" s="84">
        <f t="shared" si="10"/>
        <v>0</v>
      </c>
      <c r="H41" s="86">
        <f t="shared" si="10"/>
        <v>0</v>
      </c>
      <c r="I41" s="3"/>
      <c r="J41" s="3"/>
    </row>
    <row r="42" spans="2:10" x14ac:dyDescent="0.25">
      <c r="B42" s="13"/>
      <c r="C42" s="33"/>
      <c r="D42" s="33"/>
      <c r="E42" s="43"/>
      <c r="F42" s="33"/>
      <c r="G42" s="33"/>
      <c r="H42" s="44"/>
      <c r="I42" s="3"/>
      <c r="J42" s="3"/>
    </row>
    <row r="43" spans="2:10" x14ac:dyDescent="0.25">
      <c r="B43" s="13" t="s">
        <v>28</v>
      </c>
      <c r="C43" s="136">
        <v>0</v>
      </c>
      <c r="D43" s="33">
        <f>C43</f>
        <v>0</v>
      </c>
      <c r="E43" s="43">
        <f>D43/D10</f>
        <v>0</v>
      </c>
      <c r="F43" s="136">
        <v>0</v>
      </c>
      <c r="G43" s="33">
        <f>F43</f>
        <v>0</v>
      </c>
      <c r="H43" s="44">
        <f>G43/G10</f>
        <v>0</v>
      </c>
      <c r="I43" s="3"/>
      <c r="J43" s="3"/>
    </row>
    <row r="44" spans="2:10" x14ac:dyDescent="0.25">
      <c r="B44" s="141" t="s">
        <v>29</v>
      </c>
      <c r="C44" s="84">
        <f t="shared" ref="C44:H44" si="11">SUM(C43)</f>
        <v>0</v>
      </c>
      <c r="D44" s="84">
        <f t="shared" si="11"/>
        <v>0</v>
      </c>
      <c r="E44" s="85">
        <f t="shared" si="11"/>
        <v>0</v>
      </c>
      <c r="F44" s="84">
        <f t="shared" si="11"/>
        <v>0</v>
      </c>
      <c r="G44" s="84">
        <f t="shared" si="11"/>
        <v>0</v>
      </c>
      <c r="H44" s="86">
        <f t="shared" si="11"/>
        <v>0</v>
      </c>
      <c r="I44" s="3"/>
      <c r="J44" s="3"/>
    </row>
    <row r="45" spans="2:10" x14ac:dyDescent="0.25">
      <c r="B45" s="13"/>
      <c r="C45" s="34"/>
      <c r="D45" s="33"/>
      <c r="E45" s="43"/>
      <c r="F45" s="33"/>
      <c r="G45" s="33"/>
      <c r="H45" s="87"/>
      <c r="I45" s="3"/>
      <c r="J45" s="3"/>
    </row>
    <row r="46" spans="2:10" x14ac:dyDescent="0.25">
      <c r="B46" s="50" t="s">
        <v>30</v>
      </c>
      <c r="C46" s="53">
        <f t="shared" ref="C46:H46" si="12">C44+C41</f>
        <v>0</v>
      </c>
      <c r="D46" s="54">
        <f t="shared" si="12"/>
        <v>0</v>
      </c>
      <c r="E46" s="55">
        <f t="shared" si="12"/>
        <v>0</v>
      </c>
      <c r="F46" s="54">
        <f t="shared" si="12"/>
        <v>0</v>
      </c>
      <c r="G46" s="54">
        <f t="shared" si="12"/>
        <v>0</v>
      </c>
      <c r="H46" s="56">
        <f t="shared" si="12"/>
        <v>0</v>
      </c>
      <c r="I46" s="3"/>
      <c r="J46" s="3"/>
    </row>
    <row r="47" spans="2:10" ht="15.75" thickBot="1" x14ac:dyDescent="0.3">
      <c r="B47" s="45"/>
      <c r="C47" s="34"/>
      <c r="D47" s="33"/>
      <c r="E47" s="43"/>
      <c r="F47" s="33"/>
      <c r="G47" s="33"/>
      <c r="H47" s="44"/>
      <c r="I47" s="3"/>
      <c r="J47" s="3"/>
    </row>
    <row r="48" spans="2:10" ht="15.75" thickBot="1" x14ac:dyDescent="0.3">
      <c r="B48" s="58" t="s">
        <v>31</v>
      </c>
      <c r="C48" s="62">
        <f t="shared" ref="C48:G48" si="13">C46+C33+C29</f>
        <v>-470</v>
      </c>
      <c r="D48" s="63">
        <f t="shared" si="13"/>
        <v>-470</v>
      </c>
      <c r="E48" s="64">
        <f>D48/D10</f>
        <v>-3.0718954248366011E-2</v>
      </c>
      <c r="F48" s="63">
        <f t="shared" si="13"/>
        <v>-105</v>
      </c>
      <c r="G48" s="63">
        <f t="shared" si="13"/>
        <v>-105</v>
      </c>
      <c r="H48" s="65">
        <f>G48/G10</f>
        <v>-1.600609756097561E-2</v>
      </c>
      <c r="I48" s="3"/>
      <c r="J48" s="3"/>
    </row>
    <row r="49" spans="2:10" ht="15.75" thickBot="1" x14ac:dyDescent="0.3">
      <c r="B49" s="13"/>
      <c r="C49" s="26"/>
      <c r="D49" s="27"/>
      <c r="E49" s="27"/>
      <c r="F49" s="27"/>
      <c r="G49" s="27"/>
      <c r="H49" s="28"/>
      <c r="I49" s="3"/>
      <c r="J49" s="3"/>
    </row>
    <row r="50" spans="2:10" ht="15.75" thickBot="1" x14ac:dyDescent="0.3">
      <c r="B50" s="114" t="s">
        <v>32</v>
      </c>
      <c r="C50" s="115">
        <f>C10+C48</f>
        <v>14830</v>
      </c>
      <c r="D50" s="116">
        <f>D10+D48</f>
        <v>14830</v>
      </c>
      <c r="E50" s="117">
        <f>D50/D10</f>
        <v>0.96928104575163399</v>
      </c>
      <c r="F50" s="116">
        <f>F10+F48</f>
        <v>6455</v>
      </c>
      <c r="G50" s="116">
        <f>G10+G48</f>
        <v>6455</v>
      </c>
      <c r="H50" s="118">
        <f>G50/G10</f>
        <v>0.9839939024390244</v>
      </c>
      <c r="I50" s="3"/>
      <c r="J50" s="3"/>
    </row>
    <row r="51" spans="2:10" x14ac:dyDescent="0.25">
      <c r="B51" s="13"/>
      <c r="C51" s="26"/>
      <c r="D51" s="27"/>
      <c r="E51" s="27"/>
      <c r="F51" s="27"/>
      <c r="G51" s="27"/>
      <c r="H51" s="28"/>
      <c r="I51" s="3"/>
      <c r="J51" s="3"/>
    </row>
    <row r="52" spans="2:10" x14ac:dyDescent="0.25">
      <c r="B52" s="46" t="s">
        <v>33</v>
      </c>
      <c r="C52" s="47"/>
      <c r="D52" s="48"/>
      <c r="E52" s="48"/>
      <c r="F52" s="48"/>
      <c r="G52" s="48"/>
      <c r="H52" s="49"/>
      <c r="I52" s="3"/>
      <c r="J52" s="3"/>
    </row>
    <row r="53" spans="2:10" x14ac:dyDescent="0.25">
      <c r="B53" s="13"/>
      <c r="C53" s="26"/>
      <c r="D53" s="27"/>
      <c r="E53" s="27"/>
      <c r="F53" s="27"/>
      <c r="G53" s="27"/>
      <c r="H53" s="28"/>
      <c r="I53" s="3"/>
      <c r="J53" s="3"/>
    </row>
    <row r="54" spans="2:10" x14ac:dyDescent="0.25">
      <c r="B54" s="13" t="s">
        <v>19</v>
      </c>
      <c r="C54" s="26"/>
      <c r="D54" s="27"/>
      <c r="E54" s="27"/>
      <c r="F54" s="27"/>
      <c r="G54" s="27"/>
      <c r="H54" s="28"/>
      <c r="I54" s="3"/>
      <c r="J54" s="3"/>
    </row>
    <row r="55" spans="2:10" x14ac:dyDescent="0.25">
      <c r="B55" s="13" t="s">
        <v>0</v>
      </c>
      <c r="C55" s="26"/>
      <c r="D55" s="27"/>
      <c r="E55" s="27"/>
      <c r="F55" s="27"/>
      <c r="G55" s="27"/>
      <c r="H55" s="28"/>
      <c r="I55" s="3"/>
      <c r="J55" s="3"/>
    </row>
    <row r="56" spans="2:10" x14ac:dyDescent="0.25">
      <c r="B56" s="13" t="s">
        <v>34</v>
      </c>
      <c r="C56" s="26"/>
      <c r="D56" s="27"/>
      <c r="E56" s="27"/>
      <c r="F56" s="27"/>
      <c r="G56" s="27"/>
      <c r="H56" s="28"/>
      <c r="I56" s="3"/>
      <c r="J56" s="3"/>
    </row>
    <row r="57" spans="2:10" x14ac:dyDescent="0.25">
      <c r="B57" s="79" t="s">
        <v>35</v>
      </c>
      <c r="C57" s="133">
        <v>-7500</v>
      </c>
      <c r="D57" s="111">
        <f>C57</f>
        <v>-7500</v>
      </c>
      <c r="E57" s="112">
        <f>D57/D10</f>
        <v>-0.49019607843137253</v>
      </c>
      <c r="F57" s="134">
        <v>-3000</v>
      </c>
      <c r="G57" s="111">
        <f>F57</f>
        <v>-3000</v>
      </c>
      <c r="H57" s="113">
        <f>G57/G10</f>
        <v>-0.45731707317073172</v>
      </c>
      <c r="I57" s="3"/>
      <c r="J57" s="3"/>
    </row>
    <row r="58" spans="2:10" x14ac:dyDescent="0.25">
      <c r="B58" s="13" t="s">
        <v>36</v>
      </c>
      <c r="C58" s="137"/>
      <c r="D58" s="27"/>
      <c r="E58" s="27"/>
      <c r="F58" s="136"/>
      <c r="G58" s="27"/>
      <c r="H58" s="28"/>
      <c r="I58" s="3"/>
      <c r="J58" s="3"/>
    </row>
    <row r="59" spans="2:10" x14ac:dyDescent="0.25">
      <c r="B59" s="13" t="s">
        <v>37</v>
      </c>
      <c r="C59" s="130">
        <v>-1290</v>
      </c>
      <c r="D59" s="22">
        <f>C59</f>
        <v>-1290</v>
      </c>
      <c r="E59" s="31">
        <f>D59/D10</f>
        <v>-8.4313725490196084E-2</v>
      </c>
      <c r="F59" s="131">
        <v>-700</v>
      </c>
      <c r="G59" s="22">
        <f>F59</f>
        <v>-700</v>
      </c>
      <c r="H59" s="32">
        <f>G59/G10</f>
        <v>-0.10670731707317073</v>
      </c>
      <c r="I59" s="3"/>
      <c r="J59" s="3"/>
    </row>
    <row r="60" spans="2:10" x14ac:dyDescent="0.25">
      <c r="B60" s="13" t="s">
        <v>38</v>
      </c>
      <c r="C60" s="130">
        <v>0</v>
      </c>
      <c r="D60" s="22">
        <f t="shared" ref="D60:D62" si="14">C60</f>
        <v>0</v>
      </c>
      <c r="E60" s="31">
        <f>D60/D10</f>
        <v>0</v>
      </c>
      <c r="F60" s="131">
        <v>0</v>
      </c>
      <c r="G60" s="22">
        <f t="shared" ref="G60:G62" si="15">F60</f>
        <v>0</v>
      </c>
      <c r="H60" s="32">
        <f>G60/G10</f>
        <v>0</v>
      </c>
      <c r="I60" s="3"/>
      <c r="J60" s="3"/>
    </row>
    <row r="61" spans="2:10" x14ac:dyDescent="0.25">
      <c r="B61" s="13" t="s">
        <v>39</v>
      </c>
      <c r="C61" s="130">
        <v>-50</v>
      </c>
      <c r="D61" s="22">
        <f t="shared" si="14"/>
        <v>-50</v>
      </c>
      <c r="E61" s="31">
        <f>D61/D10</f>
        <v>-3.2679738562091504E-3</v>
      </c>
      <c r="F61" s="131">
        <v>0</v>
      </c>
      <c r="G61" s="22">
        <f t="shared" si="15"/>
        <v>0</v>
      </c>
      <c r="H61" s="32">
        <f>G61/G10</f>
        <v>0</v>
      </c>
      <c r="I61" s="3"/>
      <c r="J61" s="3"/>
    </row>
    <row r="62" spans="2:10" x14ac:dyDescent="0.25">
      <c r="B62" s="13" t="s">
        <v>40</v>
      </c>
      <c r="C62" s="130">
        <v>0</v>
      </c>
      <c r="D62" s="22">
        <f t="shared" si="14"/>
        <v>0</v>
      </c>
      <c r="E62" s="31">
        <f>D62/D10</f>
        <v>0</v>
      </c>
      <c r="F62" s="131">
        <v>0</v>
      </c>
      <c r="G62" s="22">
        <f t="shared" si="15"/>
        <v>0</v>
      </c>
      <c r="H62" s="32">
        <f>G62/G10</f>
        <v>0</v>
      </c>
      <c r="I62" s="3"/>
      <c r="J62" s="3"/>
    </row>
    <row r="63" spans="2:10" x14ac:dyDescent="0.25">
      <c r="B63" s="13" t="s">
        <v>130</v>
      </c>
      <c r="C63" s="130">
        <v>-205</v>
      </c>
      <c r="D63" s="22">
        <f>C63</f>
        <v>-205</v>
      </c>
      <c r="E63" s="31">
        <f>D63/D10</f>
        <v>-1.3398692810457516E-2</v>
      </c>
      <c r="F63" s="131">
        <v>-130</v>
      </c>
      <c r="G63" s="22">
        <f>F63</f>
        <v>-130</v>
      </c>
      <c r="H63" s="32">
        <f>G63/G10</f>
        <v>-1.9817073170731708E-2</v>
      </c>
      <c r="I63" s="3"/>
      <c r="J63" s="3"/>
    </row>
    <row r="64" spans="2:10" x14ac:dyDescent="0.25">
      <c r="B64" s="79" t="s">
        <v>131</v>
      </c>
      <c r="C64" s="110">
        <f t="shared" ref="C64:H64" si="16">SUM(C59:C63)</f>
        <v>-1545</v>
      </c>
      <c r="D64" s="111">
        <f t="shared" si="16"/>
        <v>-1545</v>
      </c>
      <c r="E64" s="112">
        <f t="shared" si="16"/>
        <v>-0.10098039215686275</v>
      </c>
      <c r="F64" s="111">
        <f t="shared" si="16"/>
        <v>-830</v>
      </c>
      <c r="G64" s="111">
        <f t="shared" si="16"/>
        <v>-830</v>
      </c>
      <c r="H64" s="113">
        <f t="shared" si="16"/>
        <v>-0.12652439024390244</v>
      </c>
      <c r="I64" s="3"/>
      <c r="J64" s="3"/>
    </row>
    <row r="65" spans="2:10" x14ac:dyDescent="0.25">
      <c r="B65" s="13" t="s">
        <v>0</v>
      </c>
      <c r="C65" s="26"/>
      <c r="D65" s="27"/>
      <c r="E65" s="27"/>
      <c r="F65" s="27"/>
      <c r="G65" s="27"/>
      <c r="H65" s="28"/>
      <c r="I65" s="3"/>
      <c r="J65" s="3"/>
    </row>
    <row r="66" spans="2:10" x14ac:dyDescent="0.25">
      <c r="B66" s="50" t="s">
        <v>41</v>
      </c>
      <c r="C66" s="60">
        <f t="shared" ref="C66:H66" si="17">C64+C57</f>
        <v>-9045</v>
      </c>
      <c r="D66" s="59">
        <f t="shared" si="17"/>
        <v>-9045</v>
      </c>
      <c r="E66" s="51">
        <f t="shared" si="17"/>
        <v>-0.5911764705882353</v>
      </c>
      <c r="F66" s="59">
        <f t="shared" si="17"/>
        <v>-3830</v>
      </c>
      <c r="G66" s="59">
        <f t="shared" si="17"/>
        <v>-3830</v>
      </c>
      <c r="H66" s="52">
        <f t="shared" si="17"/>
        <v>-0.58384146341463417</v>
      </c>
      <c r="I66" s="3"/>
      <c r="J66" s="3"/>
    </row>
    <row r="67" spans="2:10" x14ac:dyDescent="0.25">
      <c r="B67" s="13" t="s">
        <v>0</v>
      </c>
      <c r="C67" s="26"/>
      <c r="D67" s="27"/>
      <c r="E67" s="27"/>
      <c r="F67" s="27"/>
      <c r="G67" s="27"/>
      <c r="H67" s="28"/>
      <c r="I67" s="3"/>
      <c r="J67" s="3"/>
    </row>
    <row r="68" spans="2:10" x14ac:dyDescent="0.25">
      <c r="B68" s="13" t="s">
        <v>42</v>
      </c>
      <c r="C68" s="26"/>
      <c r="D68" s="27"/>
      <c r="E68" s="27"/>
      <c r="F68" s="27"/>
      <c r="G68" s="27"/>
      <c r="H68" s="28"/>
      <c r="I68" s="3"/>
      <c r="J68" s="3"/>
    </row>
    <row r="69" spans="2:10" x14ac:dyDescent="0.25">
      <c r="B69" s="13" t="s">
        <v>43</v>
      </c>
      <c r="C69" s="130">
        <v>0</v>
      </c>
      <c r="D69" s="22">
        <f>C69</f>
        <v>0</v>
      </c>
      <c r="E69" s="31">
        <f>D69/D10</f>
        <v>0</v>
      </c>
      <c r="F69" s="131">
        <v>0</v>
      </c>
      <c r="G69" s="22">
        <f>F69</f>
        <v>0</v>
      </c>
      <c r="H69" s="32">
        <f>G69/G10</f>
        <v>0</v>
      </c>
      <c r="I69" s="3"/>
      <c r="J69" s="3"/>
    </row>
    <row r="70" spans="2:10" x14ac:dyDescent="0.25">
      <c r="B70" s="13" t="s">
        <v>44</v>
      </c>
      <c r="C70" s="130">
        <v>0</v>
      </c>
      <c r="D70" s="22">
        <f t="shared" ref="D70:D72" si="18">C70</f>
        <v>0</v>
      </c>
      <c r="E70" s="31">
        <f>D70/D10</f>
        <v>0</v>
      </c>
      <c r="F70" s="131">
        <v>0</v>
      </c>
      <c r="G70" s="22">
        <f t="shared" ref="G70:G82" si="19">F70</f>
        <v>0</v>
      </c>
      <c r="H70" s="32">
        <f>G70/G10</f>
        <v>0</v>
      </c>
      <c r="I70" s="3"/>
      <c r="J70" s="3"/>
    </row>
    <row r="71" spans="2:10" x14ac:dyDescent="0.25">
      <c r="B71" s="13" t="s">
        <v>45</v>
      </c>
      <c r="C71" s="130">
        <v>0</v>
      </c>
      <c r="D71" s="22">
        <f t="shared" si="18"/>
        <v>0</v>
      </c>
      <c r="E71" s="31">
        <f>D71/D10</f>
        <v>0</v>
      </c>
      <c r="F71" s="131">
        <v>0</v>
      </c>
      <c r="G71" s="22">
        <f t="shared" si="19"/>
        <v>0</v>
      </c>
      <c r="H71" s="32">
        <f>G71/G10</f>
        <v>0</v>
      </c>
      <c r="I71" s="3"/>
      <c r="J71" s="3"/>
    </row>
    <row r="72" spans="2:10" x14ac:dyDescent="0.25">
      <c r="B72" s="13" t="s">
        <v>46</v>
      </c>
      <c r="C72" s="130">
        <v>-50</v>
      </c>
      <c r="D72" s="22">
        <f t="shared" si="18"/>
        <v>-50</v>
      </c>
      <c r="E72" s="31">
        <f>D72/D10</f>
        <v>-3.2679738562091504E-3</v>
      </c>
      <c r="F72" s="131">
        <v>-50</v>
      </c>
      <c r="G72" s="22">
        <f t="shared" si="19"/>
        <v>-50</v>
      </c>
      <c r="H72" s="32">
        <f>G72/G10</f>
        <v>-7.621951219512195E-3</v>
      </c>
      <c r="I72" s="3"/>
      <c r="J72" s="3"/>
    </row>
    <row r="73" spans="2:10" x14ac:dyDescent="0.25">
      <c r="B73" s="13" t="s">
        <v>47</v>
      </c>
      <c r="C73" s="130">
        <v>0</v>
      </c>
      <c r="D73" s="22">
        <f t="shared" ref="D73:D82" si="20">C73</f>
        <v>0</v>
      </c>
      <c r="E73" s="31">
        <f>D73/D10</f>
        <v>0</v>
      </c>
      <c r="F73" s="131">
        <v>0</v>
      </c>
      <c r="G73" s="22">
        <f t="shared" si="19"/>
        <v>0</v>
      </c>
      <c r="H73" s="32">
        <f>G73/G10</f>
        <v>0</v>
      </c>
      <c r="I73" s="3"/>
      <c r="J73" s="3"/>
    </row>
    <row r="74" spans="2:10" x14ac:dyDescent="0.25">
      <c r="B74" s="13" t="s">
        <v>48</v>
      </c>
      <c r="C74" s="130">
        <v>0</v>
      </c>
      <c r="D74" s="22">
        <f t="shared" si="20"/>
        <v>0</v>
      </c>
      <c r="E74" s="31">
        <f>D74/D10</f>
        <v>0</v>
      </c>
      <c r="F74" s="131">
        <v>0</v>
      </c>
      <c r="G74" s="22">
        <f t="shared" si="19"/>
        <v>0</v>
      </c>
      <c r="H74" s="32">
        <f>G74/G10</f>
        <v>0</v>
      </c>
      <c r="I74" s="3"/>
      <c r="J74" s="3"/>
    </row>
    <row r="75" spans="2:10" x14ac:dyDescent="0.25">
      <c r="B75" s="13" t="s">
        <v>49</v>
      </c>
      <c r="C75" s="130">
        <v>-650</v>
      </c>
      <c r="D75" s="22">
        <f t="shared" si="20"/>
        <v>-650</v>
      </c>
      <c r="E75" s="31">
        <f>D75/D10</f>
        <v>-4.2483660130718956E-2</v>
      </c>
      <c r="F75" s="131">
        <v>-300</v>
      </c>
      <c r="G75" s="22">
        <f t="shared" si="19"/>
        <v>-300</v>
      </c>
      <c r="H75" s="32">
        <f>G75/G10</f>
        <v>-4.573170731707317E-2</v>
      </c>
      <c r="I75" s="3"/>
      <c r="J75" s="3"/>
    </row>
    <row r="76" spans="2:10" x14ac:dyDescent="0.25">
      <c r="B76" s="13" t="s">
        <v>50</v>
      </c>
      <c r="C76" s="130">
        <v>0</v>
      </c>
      <c r="D76" s="22">
        <f t="shared" si="20"/>
        <v>0</v>
      </c>
      <c r="E76" s="31">
        <f>D76/D10</f>
        <v>0</v>
      </c>
      <c r="F76" s="131">
        <v>0</v>
      </c>
      <c r="G76" s="22">
        <f t="shared" si="19"/>
        <v>0</v>
      </c>
      <c r="H76" s="32">
        <f>G76/G10</f>
        <v>0</v>
      </c>
      <c r="I76" s="3"/>
      <c r="J76" s="3"/>
    </row>
    <row r="77" spans="2:10" x14ac:dyDescent="0.25">
      <c r="B77" s="13" t="s">
        <v>51</v>
      </c>
      <c r="C77" s="130">
        <v>0</v>
      </c>
      <c r="D77" s="22">
        <f t="shared" si="20"/>
        <v>0</v>
      </c>
      <c r="E77" s="31">
        <f>D77/D10</f>
        <v>0</v>
      </c>
      <c r="F77" s="131">
        <v>0</v>
      </c>
      <c r="G77" s="22">
        <f t="shared" si="19"/>
        <v>0</v>
      </c>
      <c r="H77" s="32">
        <f>G77/G10</f>
        <v>0</v>
      </c>
      <c r="I77" s="3"/>
      <c r="J77" s="3"/>
    </row>
    <row r="78" spans="2:10" x14ac:dyDescent="0.25">
      <c r="B78" s="13" t="s">
        <v>52</v>
      </c>
      <c r="C78" s="130">
        <v>0</v>
      </c>
      <c r="D78" s="22">
        <f t="shared" si="20"/>
        <v>0</v>
      </c>
      <c r="E78" s="31">
        <f>D78/D10</f>
        <v>0</v>
      </c>
      <c r="F78" s="131">
        <v>0</v>
      </c>
      <c r="G78" s="22">
        <f t="shared" si="19"/>
        <v>0</v>
      </c>
      <c r="H78" s="32">
        <f>G78/G10</f>
        <v>0</v>
      </c>
      <c r="I78" s="3"/>
      <c r="J78" s="3"/>
    </row>
    <row r="79" spans="2:10" x14ac:dyDescent="0.25">
      <c r="B79" s="13" t="s">
        <v>53</v>
      </c>
      <c r="C79" s="130">
        <v>0</v>
      </c>
      <c r="D79" s="22">
        <f t="shared" si="20"/>
        <v>0</v>
      </c>
      <c r="E79" s="31">
        <f>D79/D10</f>
        <v>0</v>
      </c>
      <c r="F79" s="131">
        <v>0</v>
      </c>
      <c r="G79" s="22">
        <f t="shared" si="19"/>
        <v>0</v>
      </c>
      <c r="H79" s="32">
        <f>G79/G10</f>
        <v>0</v>
      </c>
      <c r="I79" s="3"/>
      <c r="J79" s="3"/>
    </row>
    <row r="80" spans="2:10" x14ac:dyDescent="0.25">
      <c r="B80" s="13" t="s">
        <v>54</v>
      </c>
      <c r="C80" s="130">
        <v>0</v>
      </c>
      <c r="D80" s="22">
        <f t="shared" si="20"/>
        <v>0</v>
      </c>
      <c r="E80" s="31">
        <f>D80/D10</f>
        <v>0</v>
      </c>
      <c r="F80" s="131">
        <v>0</v>
      </c>
      <c r="G80" s="22">
        <f t="shared" si="19"/>
        <v>0</v>
      </c>
      <c r="H80" s="32">
        <f>G80/G10</f>
        <v>0</v>
      </c>
      <c r="I80" s="3"/>
      <c r="J80" s="3"/>
    </row>
    <row r="81" spans="2:10" x14ac:dyDescent="0.25">
      <c r="B81" s="13" t="s">
        <v>55</v>
      </c>
      <c r="C81" s="130">
        <v>-750</v>
      </c>
      <c r="D81" s="22">
        <f t="shared" si="20"/>
        <v>-750</v>
      </c>
      <c r="E81" s="31">
        <f>D81/D10</f>
        <v>-4.9019607843137254E-2</v>
      </c>
      <c r="F81" s="131">
        <v>-750</v>
      </c>
      <c r="G81" s="22">
        <f t="shared" si="19"/>
        <v>-750</v>
      </c>
      <c r="H81" s="32">
        <f>G81/G10</f>
        <v>-0.11432926829268293</v>
      </c>
      <c r="I81" s="3"/>
      <c r="J81" s="3"/>
    </row>
    <row r="82" spans="2:10" x14ac:dyDescent="0.25">
      <c r="B82" s="13" t="s">
        <v>56</v>
      </c>
      <c r="C82" s="130">
        <v>-1200</v>
      </c>
      <c r="D82" s="22">
        <f t="shared" si="20"/>
        <v>-1200</v>
      </c>
      <c r="E82" s="31">
        <f>D82/D10</f>
        <v>-7.8431372549019607E-2</v>
      </c>
      <c r="F82" s="131">
        <v>-430</v>
      </c>
      <c r="G82" s="22">
        <f t="shared" si="19"/>
        <v>-430</v>
      </c>
      <c r="H82" s="32">
        <f>G82/G10</f>
        <v>-6.5548780487804881E-2</v>
      </c>
      <c r="I82" s="3"/>
      <c r="J82" s="3"/>
    </row>
    <row r="83" spans="2:10" x14ac:dyDescent="0.25">
      <c r="B83" s="13" t="s">
        <v>0</v>
      </c>
      <c r="C83" s="137"/>
      <c r="D83" s="27"/>
      <c r="E83" s="27"/>
      <c r="F83" s="138"/>
      <c r="G83" s="27"/>
      <c r="H83" s="28"/>
      <c r="I83" s="3"/>
      <c r="J83" s="3"/>
    </row>
    <row r="84" spans="2:10" x14ac:dyDescent="0.25">
      <c r="B84" s="50" t="s">
        <v>57</v>
      </c>
      <c r="C84" s="60">
        <f t="shared" ref="C84:H84" si="21">SUM(C69:C83)</f>
        <v>-2650</v>
      </c>
      <c r="D84" s="59">
        <f t="shared" si="21"/>
        <v>-2650</v>
      </c>
      <c r="E84" s="51">
        <f t="shared" si="21"/>
        <v>-0.17320261437908496</v>
      </c>
      <c r="F84" s="59">
        <f t="shared" si="21"/>
        <v>-1530</v>
      </c>
      <c r="G84" s="59">
        <f t="shared" si="21"/>
        <v>-1530</v>
      </c>
      <c r="H84" s="52">
        <f t="shared" si="21"/>
        <v>-0.23323170731707318</v>
      </c>
      <c r="I84" s="3"/>
      <c r="J84" s="3"/>
    </row>
    <row r="85" spans="2:10" x14ac:dyDescent="0.25">
      <c r="B85" s="13"/>
      <c r="C85" s="30"/>
      <c r="D85" s="25"/>
      <c r="E85" s="31"/>
      <c r="F85" s="25"/>
      <c r="G85" s="25"/>
      <c r="H85" s="32"/>
      <c r="I85" s="3"/>
      <c r="J85" s="3"/>
    </row>
    <row r="86" spans="2:10" x14ac:dyDescent="0.25">
      <c r="B86" s="13" t="s">
        <v>58</v>
      </c>
      <c r="C86" s="30"/>
      <c r="D86" s="25"/>
      <c r="E86" s="31"/>
      <c r="F86" s="25"/>
      <c r="G86" s="25"/>
      <c r="H86" s="32"/>
      <c r="I86" s="3"/>
      <c r="J86" s="3"/>
    </row>
    <row r="87" spans="2:10" x14ac:dyDescent="0.25">
      <c r="B87" s="13" t="s">
        <v>59</v>
      </c>
      <c r="C87" s="130">
        <v>0</v>
      </c>
      <c r="D87" s="22">
        <f>C87</f>
        <v>0</v>
      </c>
      <c r="E87" s="31">
        <f>D87/D10</f>
        <v>0</v>
      </c>
      <c r="F87" s="131">
        <v>0</v>
      </c>
      <c r="G87" s="22">
        <f>F87</f>
        <v>0</v>
      </c>
      <c r="H87" s="32">
        <f>G87/G10</f>
        <v>0</v>
      </c>
      <c r="I87" s="3"/>
      <c r="J87" s="3"/>
    </row>
    <row r="88" spans="2:10" x14ac:dyDescent="0.25">
      <c r="B88" s="13" t="s">
        <v>128</v>
      </c>
      <c r="C88" s="130">
        <v>-60</v>
      </c>
      <c r="D88" s="22">
        <f t="shared" ref="D88:D89" si="22">C88</f>
        <v>-60</v>
      </c>
      <c r="E88" s="31">
        <f>D88/D10</f>
        <v>-3.9215686274509803E-3</v>
      </c>
      <c r="F88" s="131">
        <v>0</v>
      </c>
      <c r="G88" s="22">
        <f t="shared" ref="G88:G89" si="23">F88</f>
        <v>0</v>
      </c>
      <c r="H88" s="32">
        <f>G88/G10</f>
        <v>0</v>
      </c>
      <c r="I88" s="3"/>
      <c r="J88" s="3"/>
    </row>
    <row r="89" spans="2:10" x14ac:dyDescent="0.25">
      <c r="B89" s="13" t="s">
        <v>61</v>
      </c>
      <c r="C89" s="130">
        <v>0</v>
      </c>
      <c r="D89" s="22">
        <f t="shared" si="22"/>
        <v>0</v>
      </c>
      <c r="E89" s="31">
        <f>D89/D10</f>
        <v>0</v>
      </c>
      <c r="F89" s="131">
        <v>0</v>
      </c>
      <c r="G89" s="22">
        <f t="shared" si="23"/>
        <v>0</v>
      </c>
      <c r="H89" s="32">
        <f>G89/G10</f>
        <v>0</v>
      </c>
      <c r="I89" s="3"/>
      <c r="J89" s="3"/>
    </row>
    <row r="90" spans="2:10" x14ac:dyDescent="0.25">
      <c r="B90" s="13"/>
      <c r="C90" s="130"/>
      <c r="D90" s="22"/>
      <c r="E90" s="31"/>
      <c r="F90" s="131"/>
      <c r="G90" s="22"/>
      <c r="H90" s="32"/>
      <c r="I90" s="3"/>
      <c r="J90" s="3"/>
    </row>
    <row r="91" spans="2:10" x14ac:dyDescent="0.25">
      <c r="B91" s="50" t="s">
        <v>62</v>
      </c>
      <c r="C91" s="60">
        <f t="shared" ref="C91:H91" si="24">SUM(C87:C90)</f>
        <v>-60</v>
      </c>
      <c r="D91" s="59">
        <f t="shared" si="24"/>
        <v>-60</v>
      </c>
      <c r="E91" s="51">
        <f t="shared" si="24"/>
        <v>-3.9215686274509803E-3</v>
      </c>
      <c r="F91" s="59">
        <f t="shared" si="24"/>
        <v>0</v>
      </c>
      <c r="G91" s="59">
        <f t="shared" si="24"/>
        <v>0</v>
      </c>
      <c r="H91" s="52">
        <f t="shared" si="24"/>
        <v>0</v>
      </c>
      <c r="I91" s="3"/>
      <c r="J91" s="3"/>
    </row>
    <row r="92" spans="2:10" x14ac:dyDescent="0.25">
      <c r="B92" s="13"/>
      <c r="C92" s="30"/>
      <c r="D92" s="25"/>
      <c r="E92" s="31"/>
      <c r="F92" s="25"/>
      <c r="G92" s="25"/>
      <c r="H92" s="32"/>
      <c r="I92" s="3"/>
      <c r="J92" s="3"/>
    </row>
    <row r="93" spans="2:10" x14ac:dyDescent="0.25">
      <c r="B93" s="13" t="s">
        <v>63</v>
      </c>
      <c r="C93" s="30"/>
      <c r="D93" s="25"/>
      <c r="E93" s="31"/>
      <c r="F93" s="25"/>
      <c r="G93" s="25"/>
      <c r="H93" s="32"/>
      <c r="I93" s="3"/>
      <c r="J93" s="3"/>
    </row>
    <row r="94" spans="2:10" x14ac:dyDescent="0.25">
      <c r="B94" s="13" t="s">
        <v>64</v>
      </c>
      <c r="C94" s="130">
        <v>0</v>
      </c>
      <c r="D94" s="22">
        <f>C94</f>
        <v>0</v>
      </c>
      <c r="E94" s="31">
        <f>D94/D10</f>
        <v>0</v>
      </c>
      <c r="F94" s="131">
        <v>0</v>
      </c>
      <c r="G94" s="22">
        <f>F94</f>
        <v>0</v>
      </c>
      <c r="H94" s="32">
        <f>G94/G10</f>
        <v>0</v>
      </c>
      <c r="I94" s="3"/>
      <c r="J94" s="3"/>
    </row>
    <row r="95" spans="2:10" x14ac:dyDescent="0.25">
      <c r="B95" s="13" t="s">
        <v>65</v>
      </c>
      <c r="C95" s="130">
        <v>0</v>
      </c>
      <c r="D95" s="22">
        <f>C95</f>
        <v>0</v>
      </c>
      <c r="E95" s="31">
        <f>D95/D10</f>
        <v>0</v>
      </c>
      <c r="F95" s="131">
        <v>0</v>
      </c>
      <c r="G95" s="22">
        <f>F95</f>
        <v>0</v>
      </c>
      <c r="H95" s="32">
        <f>G95/G10</f>
        <v>0</v>
      </c>
      <c r="I95" s="3"/>
      <c r="J95" s="3"/>
    </row>
    <row r="96" spans="2:10" x14ac:dyDescent="0.25">
      <c r="B96" s="13"/>
      <c r="C96" s="132"/>
      <c r="D96" s="25"/>
      <c r="E96" s="31"/>
      <c r="F96" s="139"/>
      <c r="G96" s="25"/>
      <c r="H96" s="32"/>
      <c r="I96" s="3"/>
      <c r="J96" s="3"/>
    </row>
    <row r="97" spans="2:10" x14ac:dyDescent="0.25">
      <c r="B97" s="50" t="s">
        <v>66</v>
      </c>
      <c r="C97" s="60">
        <f t="shared" ref="C97:H97" si="25">SUM(C94:C96)</f>
        <v>0</v>
      </c>
      <c r="D97" s="59">
        <f t="shared" si="25"/>
        <v>0</v>
      </c>
      <c r="E97" s="51">
        <f t="shared" si="25"/>
        <v>0</v>
      </c>
      <c r="F97" s="59">
        <f t="shared" si="25"/>
        <v>0</v>
      </c>
      <c r="G97" s="59">
        <f t="shared" si="25"/>
        <v>0</v>
      </c>
      <c r="H97" s="52">
        <f t="shared" si="25"/>
        <v>0</v>
      </c>
      <c r="I97" s="3"/>
      <c r="J97" s="3"/>
    </row>
    <row r="98" spans="2:10" x14ac:dyDescent="0.25">
      <c r="B98" s="13"/>
      <c r="C98" s="30"/>
      <c r="D98" s="25"/>
      <c r="E98" s="31"/>
      <c r="F98" s="25"/>
      <c r="G98" s="25"/>
      <c r="H98" s="32"/>
      <c r="I98" s="3"/>
      <c r="J98" s="3"/>
    </row>
    <row r="99" spans="2:10" x14ac:dyDescent="0.25">
      <c r="B99" s="13" t="s">
        <v>67</v>
      </c>
      <c r="C99" s="21"/>
      <c r="D99" s="22"/>
      <c r="E99" s="31"/>
      <c r="F99" s="22"/>
      <c r="G99" s="22"/>
      <c r="H99" s="32"/>
      <c r="I99" s="3"/>
      <c r="J99" s="3"/>
    </row>
    <row r="100" spans="2:10" x14ac:dyDescent="0.25">
      <c r="B100" s="13" t="s">
        <v>68</v>
      </c>
      <c r="C100" s="130">
        <v>0</v>
      </c>
      <c r="D100" s="22">
        <f>C100</f>
        <v>0</v>
      </c>
      <c r="E100" s="31">
        <f>D100/D10</f>
        <v>0</v>
      </c>
      <c r="F100" s="131">
        <v>0</v>
      </c>
      <c r="G100" s="22">
        <f>F100</f>
        <v>0</v>
      </c>
      <c r="H100" s="32">
        <f>G100/G10</f>
        <v>0</v>
      </c>
      <c r="I100" s="3"/>
      <c r="J100" s="3"/>
    </row>
    <row r="101" spans="2:10" x14ac:dyDescent="0.25">
      <c r="B101" s="13" t="s">
        <v>69</v>
      </c>
      <c r="C101" s="130">
        <v>0</v>
      </c>
      <c r="D101" s="22">
        <f>C101</f>
        <v>0</v>
      </c>
      <c r="E101" s="31">
        <f>D101/D10</f>
        <v>0</v>
      </c>
      <c r="F101" s="131">
        <v>0</v>
      </c>
      <c r="G101" s="22">
        <f>F101</f>
        <v>0</v>
      </c>
      <c r="H101" s="32">
        <f>G101/G10</f>
        <v>0</v>
      </c>
      <c r="I101" s="3"/>
      <c r="J101" s="3"/>
    </row>
    <row r="102" spans="2:10" x14ac:dyDescent="0.25">
      <c r="B102" s="13"/>
      <c r="C102" s="130"/>
      <c r="D102" s="22"/>
      <c r="E102" s="31"/>
      <c r="F102" s="131"/>
      <c r="G102" s="22"/>
      <c r="H102" s="32"/>
      <c r="I102" s="3"/>
      <c r="J102" s="3"/>
    </row>
    <row r="103" spans="2:10" x14ac:dyDescent="0.25">
      <c r="B103" s="50" t="s">
        <v>70</v>
      </c>
      <c r="C103" s="60">
        <f t="shared" ref="C103:H103" si="26">SUM(C100:C102)</f>
        <v>0</v>
      </c>
      <c r="D103" s="59">
        <f t="shared" si="26"/>
        <v>0</v>
      </c>
      <c r="E103" s="51">
        <f t="shared" si="26"/>
        <v>0</v>
      </c>
      <c r="F103" s="59">
        <f t="shared" si="26"/>
        <v>0</v>
      </c>
      <c r="G103" s="59">
        <f t="shared" si="26"/>
        <v>0</v>
      </c>
      <c r="H103" s="52">
        <f t="shared" si="26"/>
        <v>0</v>
      </c>
      <c r="I103" s="3"/>
      <c r="J103" s="3"/>
    </row>
    <row r="104" spans="2:10" x14ac:dyDescent="0.25">
      <c r="B104" s="13"/>
      <c r="C104" s="21"/>
      <c r="D104" s="22"/>
      <c r="E104" s="31"/>
      <c r="F104" s="22"/>
      <c r="G104" s="22"/>
      <c r="H104" s="32"/>
      <c r="I104" s="3"/>
      <c r="J104" s="3"/>
    </row>
    <row r="105" spans="2:10" x14ac:dyDescent="0.25">
      <c r="B105" s="13" t="s">
        <v>71</v>
      </c>
      <c r="C105" s="21"/>
      <c r="D105" s="22"/>
      <c r="E105" s="31"/>
      <c r="F105" s="22"/>
      <c r="G105" s="22"/>
      <c r="H105" s="32"/>
      <c r="I105" s="3"/>
      <c r="J105" s="3"/>
    </row>
    <row r="106" spans="2:10" x14ac:dyDescent="0.25">
      <c r="B106" s="13" t="s">
        <v>72</v>
      </c>
      <c r="C106" s="130">
        <v>-35</v>
      </c>
      <c r="D106" s="22">
        <f>C106</f>
        <v>-35</v>
      </c>
      <c r="E106" s="31">
        <f>D106/D10</f>
        <v>-2.2875816993464053E-3</v>
      </c>
      <c r="F106" s="131">
        <v>-20</v>
      </c>
      <c r="G106" s="22">
        <f>F106</f>
        <v>-20</v>
      </c>
      <c r="H106" s="32">
        <f>G106/G10</f>
        <v>-3.0487804878048782E-3</v>
      </c>
      <c r="I106" s="3"/>
      <c r="J106" s="3"/>
    </row>
    <row r="107" spans="2:10" x14ac:dyDescent="0.25">
      <c r="B107" s="13" t="s">
        <v>73</v>
      </c>
      <c r="C107" s="130">
        <v>0</v>
      </c>
      <c r="D107" s="22">
        <f t="shared" ref="D107:D110" si="27">C107</f>
        <v>0</v>
      </c>
      <c r="E107" s="31">
        <f>D107/D10</f>
        <v>0</v>
      </c>
      <c r="F107" s="131">
        <v>0</v>
      </c>
      <c r="G107" s="22">
        <f t="shared" ref="G107:G110" si="28">F107</f>
        <v>0</v>
      </c>
      <c r="H107" s="32">
        <f>G107/G10</f>
        <v>0</v>
      </c>
      <c r="I107" s="3"/>
      <c r="J107" s="3"/>
    </row>
    <row r="108" spans="2:10" x14ac:dyDescent="0.25">
      <c r="B108" s="13" t="s">
        <v>74</v>
      </c>
      <c r="C108" s="130">
        <v>0</v>
      </c>
      <c r="D108" s="22">
        <f t="shared" si="27"/>
        <v>0</v>
      </c>
      <c r="E108" s="31">
        <f>D108/D10</f>
        <v>0</v>
      </c>
      <c r="F108" s="131">
        <v>0</v>
      </c>
      <c r="G108" s="22">
        <f t="shared" si="28"/>
        <v>0</v>
      </c>
      <c r="H108" s="32">
        <f>G108/G10</f>
        <v>0</v>
      </c>
      <c r="I108" s="3"/>
      <c r="J108" s="3"/>
    </row>
    <row r="109" spans="2:10" x14ac:dyDescent="0.25">
      <c r="B109" s="13" t="s">
        <v>75</v>
      </c>
      <c r="C109" s="130">
        <v>0</v>
      </c>
      <c r="D109" s="22">
        <f t="shared" si="27"/>
        <v>0</v>
      </c>
      <c r="E109" s="31">
        <f>D109/D10</f>
        <v>0</v>
      </c>
      <c r="F109" s="131">
        <v>0</v>
      </c>
      <c r="G109" s="22">
        <f t="shared" si="28"/>
        <v>0</v>
      </c>
      <c r="H109" s="32">
        <f>G109/G10</f>
        <v>0</v>
      </c>
      <c r="I109" s="3"/>
      <c r="J109" s="3"/>
    </row>
    <row r="110" spans="2:10" x14ac:dyDescent="0.25">
      <c r="B110" s="13" t="s">
        <v>76</v>
      </c>
      <c r="C110" s="130">
        <v>0</v>
      </c>
      <c r="D110" s="22">
        <f t="shared" si="27"/>
        <v>0</v>
      </c>
      <c r="E110" s="31">
        <f>D110/D10</f>
        <v>0</v>
      </c>
      <c r="F110" s="131">
        <v>0</v>
      </c>
      <c r="G110" s="22">
        <f t="shared" si="28"/>
        <v>0</v>
      </c>
      <c r="H110" s="32">
        <f>G110/G10</f>
        <v>0</v>
      </c>
      <c r="I110" s="3"/>
      <c r="J110" s="3"/>
    </row>
    <row r="111" spans="2:10" x14ac:dyDescent="0.25">
      <c r="B111" s="13"/>
      <c r="C111" s="130"/>
      <c r="D111" s="22"/>
      <c r="E111" s="31"/>
      <c r="F111" s="131"/>
      <c r="G111" s="22"/>
      <c r="H111" s="32"/>
      <c r="I111" s="3"/>
      <c r="J111" s="3"/>
    </row>
    <row r="112" spans="2:10" x14ac:dyDescent="0.25">
      <c r="B112" s="50" t="s">
        <v>77</v>
      </c>
      <c r="C112" s="60">
        <f t="shared" ref="C112:H112" si="29">SUM(C106:C111)</f>
        <v>-35</v>
      </c>
      <c r="D112" s="59">
        <f t="shared" si="29"/>
        <v>-35</v>
      </c>
      <c r="E112" s="51">
        <f t="shared" si="29"/>
        <v>-2.2875816993464053E-3</v>
      </c>
      <c r="F112" s="59">
        <f t="shared" si="29"/>
        <v>-20</v>
      </c>
      <c r="G112" s="59">
        <f t="shared" si="29"/>
        <v>-20</v>
      </c>
      <c r="H112" s="52">
        <f t="shared" si="29"/>
        <v>-3.0487804878048782E-3</v>
      </c>
      <c r="I112" s="3"/>
      <c r="J112" s="3"/>
    </row>
    <row r="113" spans="2:10" x14ac:dyDescent="0.25">
      <c r="B113" s="13"/>
      <c r="C113" s="21"/>
      <c r="D113" s="22"/>
      <c r="E113" s="31"/>
      <c r="F113" s="22"/>
      <c r="G113" s="22"/>
      <c r="H113" s="32"/>
      <c r="I113" s="3"/>
      <c r="J113" s="3"/>
    </row>
    <row r="114" spans="2:10" x14ac:dyDescent="0.25">
      <c r="B114" s="13" t="s">
        <v>78</v>
      </c>
      <c r="C114" s="21"/>
      <c r="D114" s="22"/>
      <c r="E114" s="31"/>
      <c r="F114" s="22"/>
      <c r="G114" s="22"/>
      <c r="H114" s="32"/>
      <c r="I114" s="3"/>
      <c r="J114" s="3"/>
    </row>
    <row r="115" spans="2:10" x14ac:dyDescent="0.25">
      <c r="B115" s="13" t="s">
        <v>79</v>
      </c>
      <c r="C115" s="130">
        <v>0</v>
      </c>
      <c r="D115" s="22">
        <f>C115</f>
        <v>0</v>
      </c>
      <c r="E115" s="31">
        <f>D115/D10</f>
        <v>0</v>
      </c>
      <c r="F115" s="131">
        <v>0</v>
      </c>
      <c r="G115" s="22">
        <f>F115</f>
        <v>0</v>
      </c>
      <c r="H115" s="32">
        <f>G115/G10</f>
        <v>0</v>
      </c>
      <c r="I115" s="3"/>
      <c r="J115" s="3"/>
    </row>
    <row r="116" spans="2:10" x14ac:dyDescent="0.25">
      <c r="B116" s="13" t="s">
        <v>80</v>
      </c>
      <c r="C116" s="130">
        <v>-140</v>
      </c>
      <c r="D116" s="22">
        <f t="shared" ref="D116:D129" si="30">C116</f>
        <v>-140</v>
      </c>
      <c r="E116" s="31">
        <f>D116/D10</f>
        <v>-9.1503267973856214E-3</v>
      </c>
      <c r="F116" s="131">
        <v>-140</v>
      </c>
      <c r="G116" s="22">
        <f t="shared" ref="G116:G129" si="31">F116</f>
        <v>-140</v>
      </c>
      <c r="H116" s="32">
        <f>G116/G10</f>
        <v>-2.1341463414634148E-2</v>
      </c>
      <c r="I116" s="3"/>
      <c r="J116" s="3"/>
    </row>
    <row r="117" spans="2:10" x14ac:dyDescent="0.25">
      <c r="B117" s="13" t="s">
        <v>81</v>
      </c>
      <c r="C117" s="130">
        <v>0</v>
      </c>
      <c r="D117" s="22">
        <f t="shared" si="30"/>
        <v>0</v>
      </c>
      <c r="E117" s="31">
        <f>D117/D10</f>
        <v>0</v>
      </c>
      <c r="F117" s="131">
        <v>0</v>
      </c>
      <c r="G117" s="22">
        <f t="shared" si="31"/>
        <v>0</v>
      </c>
      <c r="H117" s="32">
        <f>G117/G10</f>
        <v>0</v>
      </c>
      <c r="I117" s="3"/>
      <c r="J117" s="3"/>
    </row>
    <row r="118" spans="2:10" x14ac:dyDescent="0.25">
      <c r="B118" s="13" t="s">
        <v>82</v>
      </c>
      <c r="C118" s="130">
        <v>0</v>
      </c>
      <c r="D118" s="22">
        <f t="shared" si="30"/>
        <v>0</v>
      </c>
      <c r="E118" s="31">
        <f>D118/D10</f>
        <v>0</v>
      </c>
      <c r="F118" s="131">
        <v>0</v>
      </c>
      <c r="G118" s="22">
        <f t="shared" si="31"/>
        <v>0</v>
      </c>
      <c r="H118" s="32">
        <f>G118/G10</f>
        <v>0</v>
      </c>
      <c r="I118" s="3"/>
      <c r="J118" s="3"/>
    </row>
    <row r="119" spans="2:10" x14ac:dyDescent="0.25">
      <c r="B119" s="13" t="s">
        <v>83</v>
      </c>
      <c r="C119" s="130">
        <v>-54</v>
      </c>
      <c r="D119" s="22">
        <f t="shared" si="30"/>
        <v>-54</v>
      </c>
      <c r="E119" s="31">
        <f>D119/D10</f>
        <v>-3.5294117647058825E-3</v>
      </c>
      <c r="F119" s="131">
        <v>-220</v>
      </c>
      <c r="G119" s="22">
        <f t="shared" si="31"/>
        <v>-220</v>
      </c>
      <c r="H119" s="32">
        <f>G119/G10</f>
        <v>-3.3536585365853661E-2</v>
      </c>
      <c r="I119" s="3"/>
      <c r="J119" s="3"/>
    </row>
    <row r="120" spans="2:10" x14ac:dyDescent="0.25">
      <c r="B120" s="13" t="s">
        <v>84</v>
      </c>
      <c r="C120" s="130">
        <v>0</v>
      </c>
      <c r="D120" s="22">
        <f t="shared" si="30"/>
        <v>0</v>
      </c>
      <c r="E120" s="31">
        <f>D120/D10</f>
        <v>0</v>
      </c>
      <c r="F120" s="131">
        <v>0</v>
      </c>
      <c r="G120" s="22">
        <f t="shared" si="31"/>
        <v>0</v>
      </c>
      <c r="H120" s="32">
        <f>G120/G10</f>
        <v>0</v>
      </c>
      <c r="I120" s="3"/>
      <c r="J120" s="3"/>
    </row>
    <row r="121" spans="2:10" x14ac:dyDescent="0.25">
      <c r="B121" s="13" t="s">
        <v>85</v>
      </c>
      <c r="C121" s="130">
        <v>0</v>
      </c>
      <c r="D121" s="22">
        <f t="shared" si="30"/>
        <v>0</v>
      </c>
      <c r="E121" s="31">
        <f>D121/D10</f>
        <v>0</v>
      </c>
      <c r="F121" s="131">
        <v>0</v>
      </c>
      <c r="G121" s="22">
        <f t="shared" si="31"/>
        <v>0</v>
      </c>
      <c r="H121" s="32">
        <f>G121/G10</f>
        <v>0</v>
      </c>
      <c r="I121" s="3"/>
      <c r="J121" s="3"/>
    </row>
    <row r="122" spans="2:10" x14ac:dyDescent="0.25">
      <c r="B122" s="13" t="s">
        <v>86</v>
      </c>
      <c r="C122" s="130">
        <v>0</v>
      </c>
      <c r="D122" s="22">
        <f t="shared" si="30"/>
        <v>0</v>
      </c>
      <c r="E122" s="31">
        <f>D122/D10</f>
        <v>0</v>
      </c>
      <c r="F122" s="131">
        <v>0</v>
      </c>
      <c r="G122" s="22">
        <f t="shared" si="31"/>
        <v>0</v>
      </c>
      <c r="H122" s="32">
        <f>G122/G10</f>
        <v>0</v>
      </c>
      <c r="I122" s="3"/>
      <c r="J122" s="3"/>
    </row>
    <row r="123" spans="2:10" x14ac:dyDescent="0.25">
      <c r="B123" s="13" t="s">
        <v>87</v>
      </c>
      <c r="C123" s="130">
        <v>0</v>
      </c>
      <c r="D123" s="22">
        <f t="shared" si="30"/>
        <v>0</v>
      </c>
      <c r="E123" s="31">
        <f>D123/D10</f>
        <v>0</v>
      </c>
      <c r="F123" s="131">
        <v>0</v>
      </c>
      <c r="G123" s="22">
        <f t="shared" si="31"/>
        <v>0</v>
      </c>
      <c r="H123" s="32">
        <f>G123/G10</f>
        <v>0</v>
      </c>
      <c r="I123" s="3"/>
      <c r="J123" s="3"/>
    </row>
    <row r="124" spans="2:10" x14ac:dyDescent="0.25">
      <c r="B124" s="13" t="s">
        <v>88</v>
      </c>
      <c r="C124" s="130">
        <v>0</v>
      </c>
      <c r="D124" s="22">
        <f t="shared" si="30"/>
        <v>0</v>
      </c>
      <c r="E124" s="31">
        <f>D124/D10</f>
        <v>0</v>
      </c>
      <c r="F124" s="131">
        <v>0</v>
      </c>
      <c r="G124" s="22">
        <f t="shared" si="31"/>
        <v>0</v>
      </c>
      <c r="H124" s="32">
        <f>G124/G10</f>
        <v>0</v>
      </c>
      <c r="I124" s="3"/>
      <c r="J124" s="3"/>
    </row>
    <row r="125" spans="2:10" x14ac:dyDescent="0.25">
      <c r="B125" s="13" t="s">
        <v>89</v>
      </c>
      <c r="C125" s="130">
        <v>0</v>
      </c>
      <c r="D125" s="22">
        <f t="shared" si="30"/>
        <v>0</v>
      </c>
      <c r="E125" s="31">
        <f>D125/D10</f>
        <v>0</v>
      </c>
      <c r="F125" s="131">
        <v>0</v>
      </c>
      <c r="G125" s="22">
        <f t="shared" si="31"/>
        <v>0</v>
      </c>
      <c r="H125" s="32">
        <f>G125/G10</f>
        <v>0</v>
      </c>
      <c r="I125" s="3"/>
      <c r="J125" s="3"/>
    </row>
    <row r="126" spans="2:10" x14ac:dyDescent="0.25">
      <c r="B126" s="13" t="s">
        <v>90</v>
      </c>
      <c r="C126" s="130">
        <v>0</v>
      </c>
      <c r="D126" s="22">
        <f t="shared" si="30"/>
        <v>0</v>
      </c>
      <c r="E126" s="31">
        <f>D126/D10</f>
        <v>0</v>
      </c>
      <c r="F126" s="131">
        <v>0</v>
      </c>
      <c r="G126" s="22">
        <f t="shared" si="31"/>
        <v>0</v>
      </c>
      <c r="H126" s="32">
        <f>G126/G10</f>
        <v>0</v>
      </c>
      <c r="I126" s="3"/>
      <c r="J126" s="3"/>
    </row>
    <row r="127" spans="2:10" x14ac:dyDescent="0.25">
      <c r="B127" s="13" t="s">
        <v>91</v>
      </c>
      <c r="C127" s="130">
        <v>-330</v>
      </c>
      <c r="D127" s="22">
        <f t="shared" si="30"/>
        <v>-330</v>
      </c>
      <c r="E127" s="31">
        <f>D127/D10</f>
        <v>-2.1568627450980392E-2</v>
      </c>
      <c r="F127" s="131">
        <v>-225</v>
      </c>
      <c r="G127" s="22">
        <f t="shared" si="31"/>
        <v>-225</v>
      </c>
      <c r="H127" s="32">
        <f>G127/G10</f>
        <v>-3.4298780487804881E-2</v>
      </c>
      <c r="I127" s="3"/>
      <c r="J127" s="3"/>
    </row>
    <row r="128" spans="2:10" x14ac:dyDescent="0.25">
      <c r="B128" s="13" t="s">
        <v>92</v>
      </c>
      <c r="C128" s="130">
        <v>0</v>
      </c>
      <c r="D128" s="22">
        <f t="shared" si="30"/>
        <v>0</v>
      </c>
      <c r="E128" s="31">
        <f>D128/D10</f>
        <v>0</v>
      </c>
      <c r="F128" s="131">
        <v>0</v>
      </c>
      <c r="G128" s="22">
        <f t="shared" si="31"/>
        <v>0</v>
      </c>
      <c r="H128" s="32">
        <f>G128/G10</f>
        <v>0</v>
      </c>
      <c r="I128" s="3"/>
      <c r="J128" s="3"/>
    </row>
    <row r="129" spans="2:10" x14ac:dyDescent="0.25">
      <c r="B129" s="13" t="s">
        <v>93</v>
      </c>
      <c r="C129" s="130">
        <v>0</v>
      </c>
      <c r="D129" s="22">
        <f t="shared" si="30"/>
        <v>0</v>
      </c>
      <c r="E129" s="31">
        <f>D129/D10</f>
        <v>0</v>
      </c>
      <c r="F129" s="131">
        <v>0</v>
      </c>
      <c r="G129" s="22">
        <f t="shared" si="31"/>
        <v>0</v>
      </c>
      <c r="H129" s="32">
        <f>G129/G10</f>
        <v>0</v>
      </c>
      <c r="I129" s="3"/>
      <c r="J129" s="3"/>
    </row>
    <row r="130" spans="2:10" x14ac:dyDescent="0.25">
      <c r="B130" s="13"/>
      <c r="C130" s="137"/>
      <c r="D130" s="27"/>
      <c r="E130" s="27"/>
      <c r="F130" s="138"/>
      <c r="G130" s="27"/>
      <c r="H130" s="28"/>
      <c r="I130" s="3"/>
      <c r="J130" s="3"/>
    </row>
    <row r="131" spans="2:10" x14ac:dyDescent="0.25">
      <c r="B131" s="50" t="s">
        <v>94</v>
      </c>
      <c r="C131" s="53">
        <f t="shared" ref="C131:H131" si="32">SUM(C115:C130)</f>
        <v>-524</v>
      </c>
      <c r="D131" s="54">
        <f t="shared" si="32"/>
        <v>-524</v>
      </c>
      <c r="E131" s="55">
        <f t="shared" si="32"/>
        <v>-3.4248366013071893E-2</v>
      </c>
      <c r="F131" s="54">
        <f t="shared" si="32"/>
        <v>-585</v>
      </c>
      <c r="G131" s="54">
        <f t="shared" si="32"/>
        <v>-585</v>
      </c>
      <c r="H131" s="56">
        <f t="shared" si="32"/>
        <v>-8.9176829268292693E-2</v>
      </c>
      <c r="I131" s="3"/>
      <c r="J131" s="3"/>
    </row>
    <row r="132" spans="2:10" ht="15.75" thickBot="1" x14ac:dyDescent="0.3">
      <c r="B132" s="13"/>
      <c r="C132" s="26"/>
      <c r="D132" s="27"/>
      <c r="E132" s="27"/>
      <c r="F132" s="27"/>
      <c r="G132" s="27"/>
      <c r="H132" s="28"/>
      <c r="I132" s="3"/>
      <c r="J132" s="3"/>
    </row>
    <row r="133" spans="2:10" ht="15.75" thickBot="1" x14ac:dyDescent="0.3">
      <c r="B133" s="61" t="s">
        <v>95</v>
      </c>
      <c r="C133" s="62">
        <f t="shared" ref="C133:G133" si="33">C131+C112+C103+C97+C91+C84+C66</f>
        <v>-12314</v>
      </c>
      <c r="D133" s="63">
        <f t="shared" si="33"/>
        <v>-12314</v>
      </c>
      <c r="E133" s="64">
        <f>D133/D10</f>
        <v>-0.80483660130718959</v>
      </c>
      <c r="F133" s="63">
        <f t="shared" si="33"/>
        <v>-5965</v>
      </c>
      <c r="G133" s="63">
        <f t="shared" si="33"/>
        <v>-5965</v>
      </c>
      <c r="H133" s="65">
        <f>G133/G10</f>
        <v>-0.90929878048780488</v>
      </c>
      <c r="I133" s="3"/>
      <c r="J133" s="3"/>
    </row>
    <row r="134" spans="2:10" ht="15.75" thickBot="1" x14ac:dyDescent="0.3">
      <c r="B134" s="13" t="s">
        <v>0</v>
      </c>
      <c r="C134" s="26"/>
      <c r="D134" s="27"/>
      <c r="E134" s="27"/>
      <c r="F134" s="27"/>
      <c r="G134" s="27"/>
      <c r="H134" s="28"/>
      <c r="I134" s="3"/>
      <c r="J134" s="3"/>
    </row>
    <row r="135" spans="2:10" ht="15.75" thickBot="1" x14ac:dyDescent="0.3">
      <c r="B135" s="61" t="s">
        <v>96</v>
      </c>
      <c r="C135" s="93">
        <f t="shared" ref="C135:H135" si="34">C133+C48</f>
        <v>-12784</v>
      </c>
      <c r="D135" s="94">
        <f t="shared" si="34"/>
        <v>-12784</v>
      </c>
      <c r="E135" s="95">
        <f t="shared" si="34"/>
        <v>-0.83555555555555561</v>
      </c>
      <c r="F135" s="94">
        <f t="shared" si="34"/>
        <v>-6070</v>
      </c>
      <c r="G135" s="94">
        <f t="shared" si="34"/>
        <v>-6070</v>
      </c>
      <c r="H135" s="96">
        <f t="shared" si="34"/>
        <v>-0.92530487804878048</v>
      </c>
      <c r="I135" s="3"/>
      <c r="J135" s="3"/>
    </row>
    <row r="136" spans="2:10" ht="15.75" thickBot="1" x14ac:dyDescent="0.3">
      <c r="B136" s="13" t="s">
        <v>0</v>
      </c>
      <c r="C136" s="26"/>
      <c r="D136" s="27"/>
      <c r="E136" s="27"/>
      <c r="F136" s="27"/>
      <c r="G136" s="27"/>
      <c r="H136" s="28"/>
      <c r="I136" s="3"/>
      <c r="J136" s="3"/>
    </row>
    <row r="137" spans="2:10" ht="15.75" thickBot="1" x14ac:dyDescent="0.3">
      <c r="B137" s="61" t="s">
        <v>97</v>
      </c>
      <c r="C137" s="93">
        <f>C15+C135</f>
        <v>2516</v>
      </c>
      <c r="D137" s="94">
        <f>D15+D135</f>
        <v>2516</v>
      </c>
      <c r="E137" s="95">
        <f>D137/D10</f>
        <v>0.16444444444444445</v>
      </c>
      <c r="F137" s="94">
        <f>F15+F135</f>
        <v>490</v>
      </c>
      <c r="G137" s="94">
        <f>G15+G135</f>
        <v>490</v>
      </c>
      <c r="H137" s="96">
        <f>G137/G10</f>
        <v>7.4695121951219509E-2</v>
      </c>
      <c r="I137" s="3"/>
      <c r="J137" s="3"/>
    </row>
    <row r="138" spans="2:10" x14ac:dyDescent="0.25">
      <c r="B138" s="13" t="s">
        <v>0</v>
      </c>
      <c r="C138" s="26"/>
      <c r="D138" s="27"/>
      <c r="E138" s="27"/>
      <c r="F138" s="27"/>
      <c r="G138" s="27"/>
      <c r="H138" s="28"/>
      <c r="I138" s="3"/>
      <c r="J138" s="3"/>
    </row>
    <row r="139" spans="2:10" x14ac:dyDescent="0.25">
      <c r="B139" s="13" t="s">
        <v>98</v>
      </c>
      <c r="C139" s="26"/>
      <c r="D139" s="27"/>
      <c r="E139" s="27"/>
      <c r="F139" s="27"/>
      <c r="G139" s="27"/>
      <c r="H139" s="28"/>
      <c r="I139" s="3"/>
      <c r="J139" s="3"/>
    </row>
    <row r="140" spans="2:10" x14ac:dyDescent="0.25">
      <c r="B140" s="13" t="s">
        <v>99</v>
      </c>
      <c r="C140" s="26"/>
      <c r="D140" s="27"/>
      <c r="E140" s="27"/>
      <c r="F140" s="27"/>
      <c r="G140" s="27"/>
      <c r="H140" s="28"/>
      <c r="I140" s="3"/>
      <c r="J140" s="3"/>
    </row>
    <row r="141" spans="2:10" x14ac:dyDescent="0.25">
      <c r="B141" s="13" t="s">
        <v>100</v>
      </c>
      <c r="C141" s="131">
        <v>0</v>
      </c>
      <c r="D141" s="22">
        <f>C141</f>
        <v>0</v>
      </c>
      <c r="E141" s="31">
        <f>D141/D10</f>
        <v>0</v>
      </c>
      <c r="F141" s="131">
        <v>0</v>
      </c>
      <c r="G141" s="22">
        <f>F141</f>
        <v>0</v>
      </c>
      <c r="H141" s="32">
        <f>G141/G10</f>
        <v>0</v>
      </c>
      <c r="I141" s="3"/>
      <c r="J141" s="3"/>
    </row>
    <row r="142" spans="2:10" x14ac:dyDescent="0.25">
      <c r="B142" s="13" t="s">
        <v>101</v>
      </c>
      <c r="C142" s="131">
        <v>50</v>
      </c>
      <c r="D142" s="22">
        <f>C142</f>
        <v>50</v>
      </c>
      <c r="E142" s="31">
        <f>D142/D10</f>
        <v>3.2679738562091504E-3</v>
      </c>
      <c r="F142" s="131">
        <v>14</v>
      </c>
      <c r="G142" s="22">
        <f>F142</f>
        <v>14</v>
      </c>
      <c r="H142" s="32">
        <f>G142/G10</f>
        <v>2.1341463414634148E-3</v>
      </c>
      <c r="I142" s="3"/>
      <c r="J142" s="3"/>
    </row>
    <row r="143" spans="2:10" x14ac:dyDescent="0.25">
      <c r="B143" s="79" t="s">
        <v>127</v>
      </c>
      <c r="C143" s="111">
        <f t="shared" ref="C143:H143" si="35">SUM(C141:C142)</f>
        <v>50</v>
      </c>
      <c r="D143" s="111">
        <f t="shared" si="35"/>
        <v>50</v>
      </c>
      <c r="E143" s="112">
        <f t="shared" si="35"/>
        <v>3.2679738562091504E-3</v>
      </c>
      <c r="F143" s="111">
        <f t="shared" si="35"/>
        <v>14</v>
      </c>
      <c r="G143" s="111">
        <f t="shared" si="35"/>
        <v>14</v>
      </c>
      <c r="H143" s="113">
        <f t="shared" si="35"/>
        <v>2.1341463414634148E-3</v>
      </c>
      <c r="I143" s="3"/>
      <c r="J143" s="3"/>
    </row>
    <row r="144" spans="2:10" x14ac:dyDescent="0.25">
      <c r="B144" s="13" t="s">
        <v>0</v>
      </c>
      <c r="C144" s="27"/>
      <c r="D144" s="27"/>
      <c r="E144" s="27"/>
      <c r="F144" s="27"/>
      <c r="G144" s="27"/>
      <c r="H144" s="28"/>
      <c r="I144" s="3"/>
      <c r="J144" s="3"/>
    </row>
    <row r="145" spans="2:10" x14ac:dyDescent="0.25">
      <c r="B145" s="13" t="s">
        <v>102</v>
      </c>
      <c r="C145" s="26"/>
      <c r="D145" s="27"/>
      <c r="E145" s="27"/>
      <c r="F145" s="27"/>
      <c r="G145" s="27"/>
      <c r="H145" s="28"/>
      <c r="I145" s="3"/>
      <c r="J145" s="3"/>
    </row>
    <row r="146" spans="2:10" x14ac:dyDescent="0.25">
      <c r="B146" s="13" t="s">
        <v>132</v>
      </c>
      <c r="C146" s="130">
        <v>-47</v>
      </c>
      <c r="D146" s="22">
        <f>C146</f>
        <v>-47</v>
      </c>
      <c r="E146" s="31">
        <f>D146/D10</f>
        <v>-3.0718954248366015E-3</v>
      </c>
      <c r="F146" s="131">
        <v>-210</v>
      </c>
      <c r="G146" s="22">
        <f>F146</f>
        <v>-210</v>
      </c>
      <c r="H146" s="32">
        <f>G146/G10</f>
        <v>-3.201219512195122E-2</v>
      </c>
      <c r="I146" s="3"/>
      <c r="J146" s="3"/>
    </row>
    <row r="147" spans="2:10" x14ac:dyDescent="0.25">
      <c r="B147" s="13" t="s">
        <v>129</v>
      </c>
      <c r="C147" s="130">
        <v>0</v>
      </c>
      <c r="D147" s="22">
        <f>C147</f>
        <v>0</v>
      </c>
      <c r="E147" s="31">
        <f>D147/D10</f>
        <v>0</v>
      </c>
      <c r="F147" s="131">
        <v>0</v>
      </c>
      <c r="G147" s="22">
        <f>F147</f>
        <v>0</v>
      </c>
      <c r="H147" s="32">
        <f>G147/G10</f>
        <v>0</v>
      </c>
      <c r="I147" s="3"/>
      <c r="J147" s="3"/>
    </row>
    <row r="148" spans="2:10" x14ac:dyDescent="0.25">
      <c r="B148" s="79" t="s">
        <v>103</v>
      </c>
      <c r="C148" s="110">
        <f t="shared" ref="C148:H148" si="36">SUM(C146:C147)</f>
        <v>-47</v>
      </c>
      <c r="D148" s="111">
        <f t="shared" si="36"/>
        <v>-47</v>
      </c>
      <c r="E148" s="112">
        <f t="shared" si="36"/>
        <v>-3.0718954248366015E-3</v>
      </c>
      <c r="F148" s="111">
        <f t="shared" si="36"/>
        <v>-210</v>
      </c>
      <c r="G148" s="111">
        <f t="shared" si="36"/>
        <v>-210</v>
      </c>
      <c r="H148" s="113">
        <f t="shared" si="36"/>
        <v>-3.201219512195122E-2</v>
      </c>
      <c r="I148" s="3"/>
      <c r="J148" s="3"/>
    </row>
    <row r="149" spans="2:10" x14ac:dyDescent="0.25">
      <c r="B149" s="13" t="s">
        <v>0</v>
      </c>
      <c r="C149" s="26"/>
      <c r="D149" s="27"/>
      <c r="E149" s="27"/>
      <c r="F149" s="33"/>
      <c r="G149" s="33"/>
      <c r="H149" s="28"/>
      <c r="I149" s="3"/>
      <c r="J149" s="3"/>
    </row>
    <row r="150" spans="2:10" x14ac:dyDescent="0.25">
      <c r="B150" s="50" t="s">
        <v>104</v>
      </c>
      <c r="C150" s="60">
        <f t="shared" ref="C150:H150" si="37">C148+C143</f>
        <v>3</v>
      </c>
      <c r="D150" s="59">
        <f t="shared" si="37"/>
        <v>3</v>
      </c>
      <c r="E150" s="51">
        <f t="shared" si="37"/>
        <v>1.9607843137254893E-4</v>
      </c>
      <c r="F150" s="59">
        <f t="shared" si="37"/>
        <v>-196</v>
      </c>
      <c r="G150" s="59">
        <f t="shared" si="37"/>
        <v>-196</v>
      </c>
      <c r="H150" s="52">
        <f t="shared" si="37"/>
        <v>-2.9878048780487804E-2</v>
      </c>
      <c r="I150" s="3"/>
      <c r="J150" s="3"/>
    </row>
    <row r="151" spans="2:10" x14ac:dyDescent="0.25">
      <c r="B151" s="13" t="s">
        <v>0</v>
      </c>
      <c r="C151" s="26"/>
      <c r="D151" s="27"/>
      <c r="E151" s="27"/>
      <c r="F151" s="27"/>
      <c r="G151" s="27"/>
      <c r="H151" s="28"/>
      <c r="I151" s="3"/>
      <c r="J151" s="3"/>
    </row>
    <row r="152" spans="2:10" x14ac:dyDescent="0.25">
      <c r="B152" s="12" t="s">
        <v>105</v>
      </c>
      <c r="C152" s="35">
        <f>C137+C150</f>
        <v>2519</v>
      </c>
      <c r="D152" s="36">
        <f>D137+D150</f>
        <v>2519</v>
      </c>
      <c r="E152" s="37">
        <f>D152/D10</f>
        <v>0.16464052287581699</v>
      </c>
      <c r="F152" s="36">
        <f>F137+F150</f>
        <v>294</v>
      </c>
      <c r="G152" s="36">
        <f>G137+G150</f>
        <v>294</v>
      </c>
      <c r="H152" s="38">
        <f>G152/G10</f>
        <v>4.4817073170731705E-2</v>
      </c>
      <c r="I152" s="3"/>
      <c r="J152" s="3"/>
    </row>
    <row r="153" spans="2:10" x14ac:dyDescent="0.25">
      <c r="B153" s="14" t="s">
        <v>106</v>
      </c>
      <c r="C153" s="41"/>
      <c r="D153" s="39"/>
      <c r="E153" s="39"/>
      <c r="F153" s="39"/>
      <c r="G153" s="39"/>
      <c r="H153" s="40"/>
      <c r="I153" s="3"/>
      <c r="J153" s="3"/>
    </row>
    <row r="154" spans="2:10" x14ac:dyDescent="0.25">
      <c r="B154" s="13" t="s">
        <v>0</v>
      </c>
      <c r="C154" s="26"/>
      <c r="D154" s="27"/>
      <c r="E154" s="27"/>
      <c r="F154" s="27"/>
      <c r="G154" s="27"/>
      <c r="H154" s="28"/>
      <c r="I154" s="3"/>
      <c r="J154" s="3"/>
    </row>
    <row r="155" spans="2:10" ht="15.75" thickBot="1" x14ac:dyDescent="0.3">
      <c r="B155" s="12" t="s">
        <v>107</v>
      </c>
      <c r="C155" s="35">
        <f>C137+C150</f>
        <v>2519</v>
      </c>
      <c r="D155" s="36">
        <f>D137+D150</f>
        <v>2519</v>
      </c>
      <c r="E155" s="37">
        <f>D155/D10</f>
        <v>0.16464052287581699</v>
      </c>
      <c r="F155" s="36">
        <f>F137+F150</f>
        <v>294</v>
      </c>
      <c r="G155" s="36">
        <f>G137+G150</f>
        <v>294</v>
      </c>
      <c r="H155" s="38">
        <f>G155/G10</f>
        <v>4.4817073170731705E-2</v>
      </c>
      <c r="I155" s="3"/>
      <c r="J155" s="3"/>
    </row>
    <row r="156" spans="2:10" x14ac:dyDescent="0.25">
      <c r="B156" s="121" t="s">
        <v>0</v>
      </c>
      <c r="C156" s="102"/>
      <c r="D156" s="103"/>
      <c r="E156" s="103"/>
      <c r="F156" s="103"/>
      <c r="G156" s="103"/>
      <c r="H156" s="104"/>
      <c r="I156" s="3"/>
      <c r="J156" s="3"/>
    </row>
    <row r="157" spans="2:10" ht="15.75" thickBot="1" x14ac:dyDescent="0.3">
      <c r="B157" s="122" t="s">
        <v>108</v>
      </c>
      <c r="C157" s="105">
        <f>C137+C150</f>
        <v>2519</v>
      </c>
      <c r="D157" s="106">
        <f>D137+D150</f>
        <v>2519</v>
      </c>
      <c r="E157" s="107">
        <f>D157/D10</f>
        <v>0.16464052287581699</v>
      </c>
      <c r="F157" s="106">
        <f>F137+F150</f>
        <v>294</v>
      </c>
      <c r="G157" s="106">
        <f>G137+G150</f>
        <v>294</v>
      </c>
      <c r="H157" s="108">
        <f>G157/G10</f>
        <v>4.4817073170731705E-2</v>
      </c>
      <c r="I157" s="3"/>
      <c r="J157" s="3"/>
    </row>
    <row r="158" spans="2:10" x14ac:dyDescent="0.25">
      <c r="B158" s="4"/>
      <c r="C158" s="5"/>
      <c r="D158" s="5"/>
      <c r="E158" s="5"/>
      <c r="F158" s="5"/>
      <c r="G158" s="5"/>
      <c r="H158" s="5"/>
      <c r="I158" s="3"/>
      <c r="J158" s="3"/>
    </row>
    <row r="159" spans="2:10" x14ac:dyDescent="0.25">
      <c r="B159" s="4"/>
      <c r="C159" s="4"/>
      <c r="D159" s="4"/>
      <c r="E159" s="4"/>
      <c r="F159" s="4"/>
      <c r="G159" s="4"/>
      <c r="H159" s="4"/>
      <c r="I159" s="2"/>
      <c r="J159" s="2"/>
    </row>
    <row r="160" spans="2:10" x14ac:dyDescent="0.25">
      <c r="B160" s="4"/>
      <c r="C160" s="4"/>
      <c r="D160" s="4"/>
      <c r="E160" s="4"/>
      <c r="F160" s="4"/>
      <c r="G160" s="4"/>
      <c r="H160" s="4"/>
      <c r="I160" s="2"/>
      <c r="J160" s="2"/>
    </row>
    <row r="161" spans="2:10" x14ac:dyDescent="0.25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5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5">
      <c r="B163" s="2"/>
      <c r="C163" s="2"/>
      <c r="D163" s="2"/>
      <c r="E163" s="2"/>
      <c r="F163" s="2"/>
      <c r="G163" s="2"/>
      <c r="H163" s="2"/>
      <c r="I163" s="2"/>
      <c r="J163" s="2"/>
    </row>
  </sheetData>
  <sheetProtection algorithmName="SHA-512" hashValue="qhS+WFG3+Kf8FOYlKOyL8XbPvDm2DG6SmQdiP4aAsy6r4FlKYUQcqSexJMUNY9h8wPdzRKO0VVzA954aWS3Zgg==" saltValue="OlALxt6sDLBXDIPU3FLbxA==" spinCount="100000" sheet="1" formatCells="0" formatColumns="0" formatRows="0" sort="0" autoFilter="0" pivotTables="0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FC87D-5FCE-456A-83B0-FD4BCB96AE18}">
  <dimension ref="B1:M163"/>
  <sheetViews>
    <sheetView workbookViewId="0">
      <selection activeCell="L9" sqref="L9"/>
    </sheetView>
  </sheetViews>
  <sheetFormatPr defaultRowHeight="15" x14ac:dyDescent="0.25"/>
  <cols>
    <col min="2" max="2" width="63.85546875" customWidth="1"/>
    <col min="3" max="3" width="16.28515625" customWidth="1"/>
    <col min="4" max="4" width="18.5703125" customWidth="1"/>
    <col min="5" max="5" width="13.7109375" customWidth="1"/>
    <col min="6" max="6" width="16" customWidth="1"/>
    <col min="7" max="7" width="17.7109375" customWidth="1"/>
    <col min="8" max="8" width="13.5703125" customWidth="1"/>
    <col min="12" max="12" width="12.5703125" bestFit="1" customWidth="1"/>
  </cols>
  <sheetData>
    <row r="1" spans="2:12" x14ac:dyDescent="0.25">
      <c r="B1" s="6" t="s">
        <v>1</v>
      </c>
      <c r="C1" s="7"/>
      <c r="D1" s="7"/>
      <c r="E1" s="7"/>
      <c r="F1" s="7"/>
      <c r="G1" s="7"/>
      <c r="H1" s="7"/>
    </row>
    <row r="2" spans="2:12" x14ac:dyDescent="0.25">
      <c r="B2" s="7"/>
      <c r="C2" s="7" t="s">
        <v>109</v>
      </c>
      <c r="D2" s="7"/>
      <c r="E2" s="7"/>
      <c r="F2" s="7"/>
      <c r="G2" s="7"/>
      <c r="H2" s="7"/>
    </row>
    <row r="3" spans="2:12" x14ac:dyDescent="0.25">
      <c r="B3" s="4"/>
      <c r="C3" s="4"/>
      <c r="D3" s="4"/>
      <c r="E3" s="4"/>
      <c r="F3" s="4"/>
      <c r="G3" s="4"/>
      <c r="H3" s="4"/>
    </row>
    <row r="4" spans="2:12" ht="36.75" x14ac:dyDescent="0.25">
      <c r="B4" s="8" t="s">
        <v>2</v>
      </c>
      <c r="C4" s="9" t="s">
        <v>110</v>
      </c>
      <c r="D4" s="10" t="s">
        <v>111</v>
      </c>
      <c r="E4" s="9" t="s">
        <v>112</v>
      </c>
      <c r="F4" s="10" t="s">
        <v>113</v>
      </c>
      <c r="G4" s="10" t="s">
        <v>114</v>
      </c>
      <c r="H4" s="11" t="s">
        <v>115</v>
      </c>
    </row>
    <row r="5" spans="2:12" x14ac:dyDescent="0.25">
      <c r="B5" s="46" t="s">
        <v>3</v>
      </c>
      <c r="C5" s="15"/>
      <c r="D5" s="16"/>
      <c r="E5" s="16"/>
      <c r="F5" s="16"/>
      <c r="G5" s="16"/>
      <c r="H5" s="17"/>
      <c r="I5" s="2"/>
      <c r="J5" s="2"/>
    </row>
    <row r="6" spans="2:12" x14ac:dyDescent="0.25">
      <c r="B6" s="13" t="s">
        <v>0</v>
      </c>
      <c r="C6" s="18"/>
      <c r="D6" s="19"/>
      <c r="E6" s="19"/>
      <c r="F6" s="19"/>
      <c r="G6" s="19"/>
      <c r="H6" s="20"/>
      <c r="I6" s="2"/>
      <c r="J6" s="2"/>
    </row>
    <row r="7" spans="2:12" x14ac:dyDescent="0.25">
      <c r="B7" s="13" t="s">
        <v>4</v>
      </c>
      <c r="C7" s="130">
        <v>18935</v>
      </c>
      <c r="D7" s="22">
        <f>C7+Январь!D7</f>
        <v>34235</v>
      </c>
      <c r="E7" s="23">
        <f>D7/D10</f>
        <v>1</v>
      </c>
      <c r="F7" s="131">
        <v>10633</v>
      </c>
      <c r="G7" s="22">
        <f>F7+Январь!G7</f>
        <v>17193</v>
      </c>
      <c r="H7" s="24">
        <f>G7/G10</f>
        <v>1</v>
      </c>
      <c r="I7" s="3"/>
      <c r="J7" s="3"/>
    </row>
    <row r="8" spans="2:12" x14ac:dyDescent="0.25">
      <c r="B8" s="13" t="s">
        <v>5</v>
      </c>
      <c r="C8" s="130">
        <v>0</v>
      </c>
      <c r="D8" s="22">
        <f>C8+Январь!D8</f>
        <v>0</v>
      </c>
      <c r="E8" s="23">
        <f>D8/D10</f>
        <v>0</v>
      </c>
      <c r="F8" s="131">
        <v>0</v>
      </c>
      <c r="G8" s="22">
        <f>F8+Январь!G8</f>
        <v>0</v>
      </c>
      <c r="H8" s="24">
        <f>G8/G10</f>
        <v>0</v>
      </c>
      <c r="I8" s="3"/>
      <c r="J8" s="3"/>
    </row>
    <row r="9" spans="2:12" x14ac:dyDescent="0.25">
      <c r="B9" s="13" t="s">
        <v>6</v>
      </c>
      <c r="C9" s="130">
        <v>0</v>
      </c>
      <c r="D9" s="22">
        <f>C9+Январь!D9</f>
        <v>0</v>
      </c>
      <c r="E9" s="23">
        <f>D9/D10</f>
        <v>0</v>
      </c>
      <c r="F9" s="131">
        <v>0</v>
      </c>
      <c r="G9" s="22">
        <f>F9+Январь!G9</f>
        <v>0</v>
      </c>
      <c r="H9" s="24">
        <f>G9/G10</f>
        <v>0</v>
      </c>
      <c r="I9" s="3"/>
      <c r="J9" s="3"/>
    </row>
    <row r="10" spans="2:12" x14ac:dyDescent="0.25">
      <c r="B10" s="88" t="s">
        <v>7</v>
      </c>
      <c r="C10" s="89">
        <f t="shared" ref="C10:H10" si="0">SUM(C7:C9)</f>
        <v>18935</v>
      </c>
      <c r="D10" s="90">
        <f t="shared" si="0"/>
        <v>34235</v>
      </c>
      <c r="E10" s="91">
        <f t="shared" si="0"/>
        <v>1</v>
      </c>
      <c r="F10" s="90">
        <f t="shared" si="0"/>
        <v>10633</v>
      </c>
      <c r="G10" s="90">
        <f t="shared" si="0"/>
        <v>17193</v>
      </c>
      <c r="H10" s="92">
        <f t="shared" si="0"/>
        <v>1</v>
      </c>
      <c r="I10" s="3"/>
      <c r="J10" s="3"/>
    </row>
    <row r="11" spans="2:12" x14ac:dyDescent="0.25">
      <c r="B11" s="13" t="s">
        <v>0</v>
      </c>
      <c r="C11" s="26"/>
      <c r="D11" s="27"/>
      <c r="E11" s="27"/>
      <c r="F11" s="27"/>
      <c r="G11" s="27"/>
      <c r="H11" s="28"/>
      <c r="I11" s="3"/>
      <c r="J11" s="3"/>
    </row>
    <row r="12" spans="2:12" x14ac:dyDescent="0.25">
      <c r="B12" s="13"/>
      <c r="C12" s="26"/>
      <c r="D12" s="27"/>
      <c r="E12" s="27"/>
      <c r="F12" s="27"/>
      <c r="G12" s="27"/>
      <c r="H12" s="28"/>
      <c r="I12" s="3"/>
      <c r="J12" s="3"/>
    </row>
    <row r="13" spans="2:12" x14ac:dyDescent="0.25">
      <c r="B13" s="13" t="s">
        <v>126</v>
      </c>
      <c r="C13" s="130">
        <v>0</v>
      </c>
      <c r="D13" s="22">
        <f>C13+Январь!D13</f>
        <v>0</v>
      </c>
      <c r="E13" s="29">
        <f>D13/D10</f>
        <v>0</v>
      </c>
      <c r="F13" s="131">
        <v>0</v>
      </c>
      <c r="G13" s="22">
        <f>F13+Январь!G13</f>
        <v>0</v>
      </c>
      <c r="H13" s="24">
        <f>G13/G10</f>
        <v>0</v>
      </c>
      <c r="I13" s="3"/>
      <c r="J13" s="3"/>
      <c r="L13" s="1"/>
    </row>
    <row r="14" spans="2:12" x14ac:dyDescent="0.25">
      <c r="B14" s="13" t="s">
        <v>0</v>
      </c>
      <c r="C14" s="26"/>
      <c r="D14" s="27"/>
      <c r="E14" s="27"/>
      <c r="F14" s="27"/>
      <c r="G14" s="27"/>
      <c r="H14" s="28"/>
      <c r="I14" s="3"/>
      <c r="J14" s="3"/>
    </row>
    <row r="15" spans="2:12" x14ac:dyDescent="0.25">
      <c r="B15" s="50" t="s">
        <v>8</v>
      </c>
      <c r="C15" s="78">
        <f>C10+C13</f>
        <v>18935</v>
      </c>
      <c r="D15" s="76">
        <f>D10+D13</f>
        <v>34235</v>
      </c>
      <c r="E15" s="119">
        <f>E10+E13</f>
        <v>1</v>
      </c>
      <c r="F15" s="76">
        <f>F10+F13</f>
        <v>10633</v>
      </c>
      <c r="G15" s="76">
        <f>G10+G13</f>
        <v>17193</v>
      </c>
      <c r="H15" s="120">
        <f>G15/G10</f>
        <v>1</v>
      </c>
      <c r="I15" s="3"/>
      <c r="J15" s="3"/>
    </row>
    <row r="16" spans="2:12" x14ac:dyDescent="0.25">
      <c r="B16" s="13"/>
      <c r="C16" s="26"/>
      <c r="D16" s="27"/>
      <c r="E16" s="27"/>
      <c r="F16" s="27"/>
      <c r="G16" s="27"/>
      <c r="H16" s="28"/>
      <c r="I16" s="3"/>
      <c r="J16" s="3"/>
      <c r="L16" s="1"/>
    </row>
    <row r="17" spans="2:12" x14ac:dyDescent="0.25">
      <c r="B17" s="42" t="s">
        <v>9</v>
      </c>
      <c r="C17" s="26"/>
      <c r="D17" s="27"/>
      <c r="E17" s="27"/>
      <c r="F17" s="27"/>
      <c r="G17" s="27"/>
      <c r="H17" s="28"/>
      <c r="I17" s="3"/>
      <c r="J17" s="3"/>
      <c r="L17" s="1"/>
    </row>
    <row r="18" spans="2:12" x14ac:dyDescent="0.25">
      <c r="B18" s="13" t="s">
        <v>10</v>
      </c>
      <c r="C18" s="26"/>
      <c r="D18" s="27"/>
      <c r="E18" s="27"/>
      <c r="F18" s="27"/>
      <c r="G18" s="27"/>
      <c r="H18" s="28"/>
      <c r="I18" s="3"/>
      <c r="J18" s="3"/>
    </row>
    <row r="19" spans="2:12" x14ac:dyDescent="0.25">
      <c r="B19" s="13" t="s">
        <v>0</v>
      </c>
      <c r="C19" s="26"/>
      <c r="D19" s="27"/>
      <c r="E19" s="27"/>
      <c r="F19" s="27"/>
      <c r="G19" s="27"/>
      <c r="H19" s="28"/>
      <c r="I19" s="3"/>
      <c r="J19" s="3"/>
    </row>
    <row r="20" spans="2:12" x14ac:dyDescent="0.25">
      <c r="B20" s="13" t="s">
        <v>11</v>
      </c>
      <c r="C20" s="26"/>
      <c r="D20" s="27"/>
      <c r="E20" s="27"/>
      <c r="F20" s="27"/>
      <c r="G20" s="27"/>
      <c r="H20" s="28"/>
      <c r="I20" s="3"/>
      <c r="J20" s="3"/>
    </row>
    <row r="21" spans="2:12" x14ac:dyDescent="0.25">
      <c r="B21" s="13" t="s">
        <v>12</v>
      </c>
      <c r="C21" s="131">
        <v>-540</v>
      </c>
      <c r="D21" s="22">
        <f>C21+Январь!D21</f>
        <v>-860</v>
      </c>
      <c r="E21" s="31">
        <f>D21/D10</f>
        <v>-2.5120490725865342E-2</v>
      </c>
      <c r="F21" s="131">
        <v>-294</v>
      </c>
      <c r="G21" s="22">
        <f>F21+Январь!G21</f>
        <v>-349</v>
      </c>
      <c r="H21" s="32">
        <f>G21/G10</f>
        <v>-2.0298958878613389E-2</v>
      </c>
      <c r="I21" s="3"/>
      <c r="J21" s="3"/>
    </row>
    <row r="22" spans="2:12" x14ac:dyDescent="0.25">
      <c r="B22" s="13" t="s">
        <v>13</v>
      </c>
      <c r="C22" s="131">
        <v>0</v>
      </c>
      <c r="D22" s="22">
        <f>C22+Январь!D22</f>
        <v>0</v>
      </c>
      <c r="E22" s="31">
        <f>D22/D10</f>
        <v>0</v>
      </c>
      <c r="F22" s="131">
        <v>0</v>
      </c>
      <c r="G22" s="22">
        <f>F22+Январь!G22</f>
        <v>0</v>
      </c>
      <c r="H22" s="32">
        <f>G22/G10</f>
        <v>0</v>
      </c>
      <c r="I22" s="3"/>
      <c r="J22" s="3"/>
    </row>
    <row r="23" spans="2:12" x14ac:dyDescent="0.25">
      <c r="B23" s="13" t="s">
        <v>14</v>
      </c>
      <c r="C23" s="131">
        <v>0</v>
      </c>
      <c r="D23" s="22">
        <f>C23+Январь!D23</f>
        <v>0</v>
      </c>
      <c r="E23" s="31">
        <f>D23/D10</f>
        <v>0</v>
      </c>
      <c r="F23" s="131">
        <v>0</v>
      </c>
      <c r="G23" s="22">
        <f>F23+Январь!G23</f>
        <v>0</v>
      </c>
      <c r="H23" s="32">
        <f>G23/G10</f>
        <v>0</v>
      </c>
      <c r="I23" s="3"/>
      <c r="J23" s="3"/>
    </row>
    <row r="24" spans="2:12" x14ac:dyDescent="0.25">
      <c r="B24" s="13" t="s">
        <v>15</v>
      </c>
      <c r="C24" s="131">
        <v>-130</v>
      </c>
      <c r="D24" s="22">
        <f>C24+Январь!D24</f>
        <v>-130</v>
      </c>
      <c r="E24" s="31">
        <f>D24/D10</f>
        <v>-3.797283481816854E-3</v>
      </c>
      <c r="F24" s="131">
        <v>-630.9</v>
      </c>
      <c r="G24" s="22">
        <f>F24+Январь!G24</f>
        <v>-630.9</v>
      </c>
      <c r="H24" s="32">
        <f>G24/G10</f>
        <v>-3.6695166637585062E-2</v>
      </c>
      <c r="I24" s="3"/>
      <c r="J24" s="3"/>
    </row>
    <row r="25" spans="2:12" x14ac:dyDescent="0.25">
      <c r="B25" s="79" t="s">
        <v>16</v>
      </c>
      <c r="C25" s="111">
        <f t="shared" ref="C25:H25" si="1">SUM(C21:C24)</f>
        <v>-670</v>
      </c>
      <c r="D25" s="111">
        <f t="shared" si="1"/>
        <v>-990</v>
      </c>
      <c r="E25" s="112">
        <f t="shared" si="1"/>
        <v>-2.8917774207682198E-2</v>
      </c>
      <c r="F25" s="111">
        <f t="shared" si="1"/>
        <v>-924.9</v>
      </c>
      <c r="G25" s="111">
        <f t="shared" si="1"/>
        <v>-979.9</v>
      </c>
      <c r="H25" s="113">
        <f t="shared" si="1"/>
        <v>-5.6994125516198452E-2</v>
      </c>
      <c r="I25" s="3"/>
      <c r="J25" s="3"/>
    </row>
    <row r="26" spans="2:12" x14ac:dyDescent="0.25">
      <c r="B26" s="13" t="s">
        <v>0</v>
      </c>
      <c r="C26" s="33"/>
      <c r="D26" s="33"/>
      <c r="E26" s="27"/>
      <c r="F26" s="27"/>
      <c r="G26" s="27"/>
      <c r="H26" s="28"/>
      <c r="I26" s="3"/>
      <c r="J26" s="3"/>
    </row>
    <row r="27" spans="2:12" x14ac:dyDescent="0.25">
      <c r="B27" s="79" t="s">
        <v>17</v>
      </c>
      <c r="C27" s="134">
        <v>0</v>
      </c>
      <c r="D27" s="111">
        <f>C27+Январь!D27</f>
        <v>0</v>
      </c>
      <c r="E27" s="112">
        <f>D27/D10</f>
        <v>0</v>
      </c>
      <c r="F27" s="134">
        <v>0</v>
      </c>
      <c r="G27" s="111">
        <f>F27+Январь!G27</f>
        <v>0</v>
      </c>
      <c r="H27" s="113">
        <f>G27/G10</f>
        <v>0</v>
      </c>
      <c r="I27" s="3"/>
      <c r="J27" s="3"/>
    </row>
    <row r="28" spans="2:12" x14ac:dyDescent="0.25">
      <c r="B28" s="13" t="s">
        <v>0</v>
      </c>
      <c r="C28" s="34"/>
      <c r="D28" s="33"/>
      <c r="E28" s="27"/>
      <c r="F28" s="27"/>
      <c r="G28" s="27"/>
      <c r="H28" s="28"/>
      <c r="I28" s="3"/>
      <c r="J28" s="3"/>
    </row>
    <row r="29" spans="2:12" x14ac:dyDescent="0.25">
      <c r="B29" s="50" t="s">
        <v>18</v>
      </c>
      <c r="C29" s="78">
        <f t="shared" ref="C29:H29" si="2">C25+C27</f>
        <v>-670</v>
      </c>
      <c r="D29" s="76">
        <f t="shared" si="2"/>
        <v>-990</v>
      </c>
      <c r="E29" s="75">
        <f t="shared" si="2"/>
        <v>-2.8917774207682198E-2</v>
      </c>
      <c r="F29" s="76">
        <f t="shared" si="2"/>
        <v>-924.9</v>
      </c>
      <c r="G29" s="76">
        <f t="shared" si="2"/>
        <v>-979.9</v>
      </c>
      <c r="H29" s="77">
        <f t="shared" si="2"/>
        <v>-5.6994125516198452E-2</v>
      </c>
      <c r="I29" s="3"/>
      <c r="J29" s="3"/>
    </row>
    <row r="30" spans="2:12" x14ac:dyDescent="0.25">
      <c r="B30" s="13" t="s">
        <v>0</v>
      </c>
      <c r="C30" s="30"/>
      <c r="D30" s="25"/>
      <c r="E30" s="31"/>
      <c r="F30" s="25"/>
      <c r="G30" s="25"/>
      <c r="H30" s="32"/>
      <c r="I30" s="3"/>
      <c r="J30" s="3"/>
    </row>
    <row r="31" spans="2:12" x14ac:dyDescent="0.25">
      <c r="B31" s="13" t="s">
        <v>19</v>
      </c>
      <c r="C31" s="26"/>
      <c r="D31" s="27"/>
      <c r="E31" s="27"/>
      <c r="F31" s="27"/>
      <c r="G31" s="27"/>
      <c r="H31" s="28"/>
      <c r="I31" s="3"/>
      <c r="J31" s="3"/>
    </row>
    <row r="32" spans="2:12" x14ac:dyDescent="0.25">
      <c r="B32" s="13" t="s">
        <v>20</v>
      </c>
      <c r="C32" s="135">
        <v>-30</v>
      </c>
      <c r="D32" s="33">
        <f>C32+Январь!D32</f>
        <v>-180</v>
      </c>
      <c r="E32" s="43">
        <f>D32/D10</f>
        <v>-5.2577771286694899E-3</v>
      </c>
      <c r="F32" s="136">
        <v>0</v>
      </c>
      <c r="G32" s="33">
        <f>F32+Январь!G32</f>
        <v>-50</v>
      </c>
      <c r="H32" s="44">
        <f>G32/G10</f>
        <v>-2.9081602977956145E-3</v>
      </c>
      <c r="I32" s="3"/>
      <c r="J32" s="3"/>
    </row>
    <row r="33" spans="2:10" x14ac:dyDescent="0.25">
      <c r="B33" s="50" t="s">
        <v>21</v>
      </c>
      <c r="C33" s="70">
        <f t="shared" ref="C33:H33" si="3">SUM(C32)</f>
        <v>-30</v>
      </c>
      <c r="D33" s="54">
        <f t="shared" si="3"/>
        <v>-180</v>
      </c>
      <c r="E33" s="68">
        <f t="shared" si="3"/>
        <v>-5.2577771286694899E-3</v>
      </c>
      <c r="F33" s="67">
        <f t="shared" si="3"/>
        <v>0</v>
      </c>
      <c r="G33" s="67">
        <f t="shared" si="3"/>
        <v>-50</v>
      </c>
      <c r="H33" s="69">
        <f t="shared" si="3"/>
        <v>-2.9081602977956145E-3</v>
      </c>
      <c r="I33" s="3"/>
      <c r="J33" s="3"/>
    </row>
    <row r="34" spans="2:10" x14ac:dyDescent="0.25">
      <c r="B34" s="13"/>
      <c r="C34" s="34"/>
      <c r="D34" s="33"/>
      <c r="E34" s="43"/>
      <c r="F34" s="33"/>
      <c r="G34" s="33"/>
      <c r="H34" s="44"/>
      <c r="I34" s="3"/>
      <c r="J34" s="3"/>
    </row>
    <row r="35" spans="2:10" x14ac:dyDescent="0.25">
      <c r="B35" s="13" t="s">
        <v>22</v>
      </c>
      <c r="C35" s="26"/>
      <c r="D35" s="27"/>
      <c r="E35" s="27"/>
      <c r="F35" s="27"/>
      <c r="G35" s="27"/>
      <c r="H35" s="28"/>
      <c r="I35" s="3"/>
      <c r="J35" s="3"/>
    </row>
    <row r="36" spans="2:10" x14ac:dyDescent="0.25">
      <c r="B36" s="13"/>
      <c r="C36" s="26"/>
      <c r="D36" s="27"/>
      <c r="E36" s="27"/>
      <c r="F36" s="27"/>
      <c r="G36" s="27"/>
      <c r="H36" s="28"/>
      <c r="I36" s="3"/>
      <c r="J36" s="3"/>
    </row>
    <row r="37" spans="2:10" x14ac:dyDescent="0.25">
      <c r="B37" s="13" t="s">
        <v>23</v>
      </c>
      <c r="C37" s="135">
        <v>-325</v>
      </c>
      <c r="D37" s="33">
        <f>C37+Январь!D37</f>
        <v>-325</v>
      </c>
      <c r="E37" s="43">
        <f>D37/D10</f>
        <v>-9.4932087045421359E-3</v>
      </c>
      <c r="F37" s="136">
        <v>0</v>
      </c>
      <c r="G37" s="33">
        <f>F37+Январь!G37</f>
        <v>0</v>
      </c>
      <c r="H37" s="44">
        <f>G37/G10</f>
        <v>0</v>
      </c>
      <c r="I37" s="3"/>
      <c r="J37" s="3"/>
    </row>
    <row r="38" spans="2:10" x14ac:dyDescent="0.25">
      <c r="B38" s="13" t="s">
        <v>24</v>
      </c>
      <c r="C38" s="135">
        <v>0</v>
      </c>
      <c r="D38" s="33">
        <f>C38+Январь!D38</f>
        <v>0</v>
      </c>
      <c r="E38" s="43">
        <f>D38/D10</f>
        <v>0</v>
      </c>
      <c r="F38" s="136">
        <v>0</v>
      </c>
      <c r="G38" s="33">
        <f>F38+Январь!G38</f>
        <v>0</v>
      </c>
      <c r="H38" s="44">
        <f>G38/G10</f>
        <v>0</v>
      </c>
      <c r="I38" s="3"/>
      <c r="J38" s="3"/>
    </row>
    <row r="39" spans="2:10" x14ac:dyDescent="0.25">
      <c r="B39" s="13" t="s">
        <v>25</v>
      </c>
      <c r="C39" s="135">
        <v>0</v>
      </c>
      <c r="D39" s="33">
        <f>C39+Январь!D39</f>
        <v>0</v>
      </c>
      <c r="E39" s="43">
        <f>D39/D10</f>
        <v>0</v>
      </c>
      <c r="F39" s="136">
        <v>0</v>
      </c>
      <c r="G39" s="33">
        <f>F39+Январь!G39</f>
        <v>0</v>
      </c>
      <c r="H39" s="44">
        <f>G39/G10</f>
        <v>0</v>
      </c>
      <c r="I39" s="3"/>
      <c r="J39" s="3"/>
    </row>
    <row r="40" spans="2:10" x14ac:dyDescent="0.25">
      <c r="B40" s="13" t="s">
        <v>26</v>
      </c>
      <c r="C40" s="135">
        <v>0</v>
      </c>
      <c r="D40" s="33">
        <f>C40+Январь!D40</f>
        <v>0</v>
      </c>
      <c r="E40" s="43">
        <f>D40/D10</f>
        <v>0</v>
      </c>
      <c r="F40" s="136">
        <v>0</v>
      </c>
      <c r="G40" s="33">
        <f>F40+Январь!G40</f>
        <v>0</v>
      </c>
      <c r="H40" s="44">
        <f>G40/G10</f>
        <v>0</v>
      </c>
      <c r="I40" s="3"/>
      <c r="J40" s="3"/>
    </row>
    <row r="41" spans="2:10" x14ac:dyDescent="0.25">
      <c r="B41" s="141" t="s">
        <v>27</v>
      </c>
      <c r="C41" s="80">
        <f t="shared" ref="C41:H41" si="4">SUM(C37:C40)</f>
        <v>-325</v>
      </c>
      <c r="D41" s="81">
        <f t="shared" si="4"/>
        <v>-325</v>
      </c>
      <c r="E41" s="82">
        <f t="shared" si="4"/>
        <v>-9.4932087045421359E-3</v>
      </c>
      <c r="F41" s="81">
        <f t="shared" si="4"/>
        <v>0</v>
      </c>
      <c r="G41" s="81">
        <f t="shared" si="4"/>
        <v>0</v>
      </c>
      <c r="H41" s="83">
        <f t="shared" si="4"/>
        <v>0</v>
      </c>
      <c r="I41" s="3"/>
      <c r="J41" s="3"/>
    </row>
    <row r="42" spans="2:10" x14ac:dyDescent="0.25">
      <c r="B42" s="13"/>
      <c r="C42" s="34"/>
      <c r="D42" s="33"/>
      <c r="E42" s="43"/>
      <c r="F42" s="33"/>
      <c r="G42" s="33"/>
      <c r="H42" s="44"/>
      <c r="I42" s="3"/>
      <c r="J42" s="3"/>
    </row>
    <row r="43" spans="2:10" x14ac:dyDescent="0.25">
      <c r="B43" s="13" t="s">
        <v>28</v>
      </c>
      <c r="C43" s="136">
        <v>0</v>
      </c>
      <c r="D43" s="33">
        <f>C43+Январь!D43</f>
        <v>0</v>
      </c>
      <c r="E43" s="43">
        <f>D43/D10</f>
        <v>0</v>
      </c>
      <c r="F43" s="136">
        <v>0</v>
      </c>
      <c r="G43" s="33">
        <f>F43+Январь!G43</f>
        <v>0</v>
      </c>
      <c r="H43" s="44">
        <f>G43/G10</f>
        <v>0</v>
      </c>
      <c r="I43" s="3"/>
      <c r="J43" s="3"/>
    </row>
    <row r="44" spans="2:10" x14ac:dyDescent="0.25">
      <c r="B44" s="141" t="s">
        <v>29</v>
      </c>
      <c r="C44" s="81">
        <f t="shared" ref="C44:H44" si="5">SUM(C43)</f>
        <v>0</v>
      </c>
      <c r="D44" s="81">
        <f t="shared" si="5"/>
        <v>0</v>
      </c>
      <c r="E44" s="82">
        <f t="shared" si="5"/>
        <v>0</v>
      </c>
      <c r="F44" s="81">
        <f t="shared" si="5"/>
        <v>0</v>
      </c>
      <c r="G44" s="81">
        <f t="shared" si="5"/>
        <v>0</v>
      </c>
      <c r="H44" s="82">
        <f t="shared" si="5"/>
        <v>0</v>
      </c>
      <c r="I44" s="3"/>
      <c r="J44" s="3"/>
    </row>
    <row r="45" spans="2:10" x14ac:dyDescent="0.25">
      <c r="B45" s="14"/>
      <c r="C45" s="33"/>
      <c r="D45" s="33"/>
      <c r="E45" s="43"/>
      <c r="F45" s="33"/>
      <c r="G45" s="33"/>
      <c r="H45" s="44"/>
      <c r="I45" s="3"/>
      <c r="J45" s="3"/>
    </row>
    <row r="46" spans="2:10" x14ac:dyDescent="0.25">
      <c r="B46" s="57" t="s">
        <v>30</v>
      </c>
      <c r="C46" s="70">
        <f t="shared" ref="C46:H46" si="6">C44+C41</f>
        <v>-325</v>
      </c>
      <c r="D46" s="71">
        <f t="shared" si="6"/>
        <v>-325</v>
      </c>
      <c r="E46" s="72">
        <f t="shared" si="6"/>
        <v>-9.4932087045421359E-3</v>
      </c>
      <c r="F46" s="71">
        <f t="shared" si="6"/>
        <v>0</v>
      </c>
      <c r="G46" s="71">
        <f t="shared" si="6"/>
        <v>0</v>
      </c>
      <c r="H46" s="73">
        <f t="shared" si="6"/>
        <v>0</v>
      </c>
      <c r="I46" s="3"/>
      <c r="J46" s="3"/>
    </row>
    <row r="47" spans="2:10" ht="15.75" thickBot="1" x14ac:dyDescent="0.3">
      <c r="B47" s="45"/>
      <c r="C47" s="34"/>
      <c r="D47" s="33"/>
      <c r="E47" s="43"/>
      <c r="F47" s="33"/>
      <c r="G47" s="33"/>
      <c r="H47" s="44"/>
      <c r="I47" s="3"/>
      <c r="J47" s="3"/>
    </row>
    <row r="48" spans="2:10" ht="15.75" thickBot="1" x14ac:dyDescent="0.3">
      <c r="B48" s="58" t="s">
        <v>31</v>
      </c>
      <c r="C48" s="62">
        <f t="shared" ref="C48:G48" si="7">C46+C33+C29</f>
        <v>-1025</v>
      </c>
      <c r="D48" s="63">
        <f t="shared" si="7"/>
        <v>-1495</v>
      </c>
      <c r="E48" s="64">
        <f>D48/D10</f>
        <v>-4.3668760040893824E-2</v>
      </c>
      <c r="F48" s="63">
        <f t="shared" si="7"/>
        <v>-924.9</v>
      </c>
      <c r="G48" s="63">
        <f t="shared" si="7"/>
        <v>-1029.9000000000001</v>
      </c>
      <c r="H48" s="65">
        <f>G48/G10</f>
        <v>-5.9902285813994073E-2</v>
      </c>
      <c r="I48" s="3"/>
      <c r="J48" s="3"/>
    </row>
    <row r="49" spans="2:10" ht="15.75" thickBot="1" x14ac:dyDescent="0.3">
      <c r="B49" s="13"/>
      <c r="C49" s="30"/>
      <c r="D49" s="25"/>
      <c r="E49" s="31"/>
      <c r="F49" s="25"/>
      <c r="G49" s="25"/>
      <c r="H49" s="32"/>
      <c r="I49" s="3"/>
      <c r="J49" s="3"/>
    </row>
    <row r="50" spans="2:10" ht="15.75" thickBot="1" x14ac:dyDescent="0.3">
      <c r="B50" s="114" t="s">
        <v>32</v>
      </c>
      <c r="C50" s="115">
        <f>C10+C48</f>
        <v>17910</v>
      </c>
      <c r="D50" s="116">
        <f>D10+D48</f>
        <v>32740</v>
      </c>
      <c r="E50" s="117">
        <f>D50/D10</f>
        <v>0.95633123995910618</v>
      </c>
      <c r="F50" s="116">
        <f>F10+F48</f>
        <v>9708.1</v>
      </c>
      <c r="G50" s="116">
        <f>G10+G48</f>
        <v>16163.1</v>
      </c>
      <c r="H50" s="118">
        <f>G50/G10</f>
        <v>0.94009771418600596</v>
      </c>
      <c r="I50" s="3"/>
      <c r="J50" s="3"/>
    </row>
    <row r="51" spans="2:10" x14ac:dyDescent="0.25">
      <c r="B51" s="13"/>
      <c r="C51" s="30"/>
      <c r="D51" s="25"/>
      <c r="E51" s="31"/>
      <c r="F51" s="25"/>
      <c r="G51" s="25"/>
      <c r="H51" s="32"/>
      <c r="I51" s="3"/>
      <c r="J51" s="3"/>
    </row>
    <row r="52" spans="2:10" x14ac:dyDescent="0.25">
      <c r="B52" s="46" t="s">
        <v>33</v>
      </c>
      <c r="C52" s="47"/>
      <c r="D52" s="48"/>
      <c r="E52" s="48"/>
      <c r="F52" s="48"/>
      <c r="G52" s="48"/>
      <c r="H52" s="49"/>
      <c r="I52" s="3"/>
      <c r="J52" s="3"/>
    </row>
    <row r="53" spans="2:10" x14ac:dyDescent="0.25">
      <c r="B53" s="13"/>
      <c r="C53" s="26"/>
      <c r="D53" s="27"/>
      <c r="E53" s="27"/>
      <c r="F53" s="27"/>
      <c r="G53" s="27"/>
      <c r="H53" s="28"/>
      <c r="I53" s="3"/>
      <c r="J53" s="3"/>
    </row>
    <row r="54" spans="2:10" x14ac:dyDescent="0.25">
      <c r="B54" s="13" t="s">
        <v>19</v>
      </c>
      <c r="C54" s="26"/>
      <c r="D54" s="27"/>
      <c r="E54" s="27"/>
      <c r="F54" s="27"/>
      <c r="G54" s="27"/>
      <c r="H54" s="28"/>
      <c r="I54" s="3"/>
      <c r="J54" s="3"/>
    </row>
    <row r="55" spans="2:10" x14ac:dyDescent="0.25">
      <c r="B55" s="13" t="s">
        <v>0</v>
      </c>
      <c r="C55" s="26"/>
      <c r="D55" s="27"/>
      <c r="E55" s="27"/>
      <c r="F55" s="27"/>
      <c r="G55" s="27"/>
      <c r="H55" s="28"/>
      <c r="I55" s="3"/>
      <c r="J55" s="3"/>
    </row>
    <row r="56" spans="2:10" x14ac:dyDescent="0.25">
      <c r="B56" s="13" t="s">
        <v>34</v>
      </c>
      <c r="C56" s="26"/>
      <c r="D56" s="27"/>
      <c r="E56" s="27"/>
      <c r="F56" s="27"/>
      <c r="G56" s="27"/>
      <c r="H56" s="28"/>
      <c r="I56" s="3"/>
      <c r="J56" s="3"/>
    </row>
    <row r="57" spans="2:10" x14ac:dyDescent="0.25">
      <c r="B57" s="79" t="s">
        <v>35</v>
      </c>
      <c r="C57" s="133">
        <v>-7500</v>
      </c>
      <c r="D57" s="111">
        <f>C57+Январь!D57</f>
        <v>-15000</v>
      </c>
      <c r="E57" s="112">
        <f>D57/D10</f>
        <v>-0.43814809405579086</v>
      </c>
      <c r="F57" s="134">
        <v>-4300</v>
      </c>
      <c r="G57" s="111">
        <f>F57+Январь!G57</f>
        <v>-7300</v>
      </c>
      <c r="H57" s="113">
        <f>G57/G10</f>
        <v>-0.42459140347815971</v>
      </c>
      <c r="I57" s="3"/>
      <c r="J57" s="3"/>
    </row>
    <row r="58" spans="2:10" x14ac:dyDescent="0.25">
      <c r="B58" s="13" t="s">
        <v>36</v>
      </c>
      <c r="C58" s="135"/>
      <c r="D58" s="33"/>
      <c r="E58" s="27"/>
      <c r="F58" s="136"/>
      <c r="G58" s="27"/>
      <c r="H58" s="28"/>
      <c r="I58" s="3"/>
      <c r="J58" s="3"/>
    </row>
    <row r="59" spans="2:10" x14ac:dyDescent="0.25">
      <c r="B59" s="13" t="s">
        <v>37</v>
      </c>
      <c r="C59" s="130">
        <v>-265</v>
      </c>
      <c r="D59" s="22">
        <f>C59+Январь!D59</f>
        <v>-1555</v>
      </c>
      <c r="E59" s="31">
        <f>D59/D10</f>
        <v>-4.5421352417116985E-2</v>
      </c>
      <c r="F59" s="131">
        <v>-350</v>
      </c>
      <c r="G59" s="22">
        <f>F59+Январь!G59</f>
        <v>-1050</v>
      </c>
      <c r="H59" s="32">
        <f>G59/G10</f>
        <v>-6.1071366253707904E-2</v>
      </c>
      <c r="I59" s="3"/>
      <c r="J59" s="3"/>
    </row>
    <row r="60" spans="2:10" x14ac:dyDescent="0.25">
      <c r="B60" s="13" t="s">
        <v>38</v>
      </c>
      <c r="C60" s="130">
        <v>0</v>
      </c>
      <c r="D60" s="22">
        <f>C60+Январь!D60</f>
        <v>0</v>
      </c>
      <c r="E60" s="31">
        <f>D60/D10</f>
        <v>0</v>
      </c>
      <c r="F60" s="131">
        <v>0</v>
      </c>
      <c r="G60" s="22">
        <f>F60+Январь!G60</f>
        <v>0</v>
      </c>
      <c r="H60" s="32">
        <f>G60/G10</f>
        <v>0</v>
      </c>
      <c r="I60" s="3"/>
      <c r="J60" s="3"/>
    </row>
    <row r="61" spans="2:10" x14ac:dyDescent="0.25">
      <c r="B61" s="13" t="s">
        <v>39</v>
      </c>
      <c r="C61" s="130">
        <v>-50</v>
      </c>
      <c r="D61" s="22">
        <f>C61+Январь!D61</f>
        <v>-100</v>
      </c>
      <c r="E61" s="31">
        <f>D61/D10</f>
        <v>-2.9209872937052722E-3</v>
      </c>
      <c r="F61" s="131">
        <v>0</v>
      </c>
      <c r="G61" s="22">
        <f>F61+Январь!G61</f>
        <v>0</v>
      </c>
      <c r="H61" s="32">
        <f>G61/G10</f>
        <v>0</v>
      </c>
      <c r="I61" s="3"/>
      <c r="J61" s="3"/>
    </row>
    <row r="62" spans="2:10" x14ac:dyDescent="0.25">
      <c r="B62" s="13" t="s">
        <v>40</v>
      </c>
      <c r="C62" s="130">
        <v>0</v>
      </c>
      <c r="D62" s="22">
        <f>C62+Январь!D62</f>
        <v>0</v>
      </c>
      <c r="E62" s="31">
        <f>D62/D10</f>
        <v>0</v>
      </c>
      <c r="F62" s="131">
        <v>0</v>
      </c>
      <c r="G62" s="22">
        <f>F62+Январь!G62</f>
        <v>0</v>
      </c>
      <c r="H62" s="32">
        <f>G62/G10</f>
        <v>0</v>
      </c>
      <c r="I62" s="3"/>
      <c r="J62" s="3"/>
    </row>
    <row r="63" spans="2:10" x14ac:dyDescent="0.25">
      <c r="B63" s="13" t="s">
        <v>130</v>
      </c>
      <c r="C63" s="130">
        <v>-176.4</v>
      </c>
      <c r="D63" s="22">
        <f>C63+Январь!D63</f>
        <v>-381.4</v>
      </c>
      <c r="E63" s="31">
        <f>D63/D10</f>
        <v>-1.1140645538191909E-2</v>
      </c>
      <c r="F63" s="131">
        <v>-130</v>
      </c>
      <c r="G63" s="22">
        <f>F63+Январь!G63</f>
        <v>-260</v>
      </c>
      <c r="H63" s="32">
        <f>G63/G10</f>
        <v>-1.5122433548537196E-2</v>
      </c>
      <c r="I63" s="3"/>
      <c r="J63" s="3"/>
    </row>
    <row r="64" spans="2:10" x14ac:dyDescent="0.25">
      <c r="B64" s="79" t="s">
        <v>131</v>
      </c>
      <c r="C64" s="110">
        <f t="shared" ref="C64:H64" si="8">SUM(C59:C63)</f>
        <v>-491.4</v>
      </c>
      <c r="D64" s="111">
        <f t="shared" si="8"/>
        <v>-2036.4</v>
      </c>
      <c r="E64" s="112">
        <f t="shared" si="8"/>
        <v>-5.9482985249014173E-2</v>
      </c>
      <c r="F64" s="111">
        <f t="shared" si="8"/>
        <v>-480</v>
      </c>
      <c r="G64" s="111">
        <f t="shared" si="8"/>
        <v>-1310</v>
      </c>
      <c r="H64" s="113">
        <f t="shared" si="8"/>
        <v>-7.6193799802245096E-2</v>
      </c>
      <c r="I64" s="3"/>
      <c r="J64" s="3"/>
    </row>
    <row r="65" spans="2:10" x14ac:dyDescent="0.25">
      <c r="B65" s="13" t="s">
        <v>0</v>
      </c>
      <c r="C65" s="34"/>
      <c r="D65" s="33"/>
      <c r="E65" s="27"/>
      <c r="F65" s="27"/>
      <c r="G65" s="27"/>
      <c r="H65" s="28"/>
      <c r="I65" s="3"/>
      <c r="J65" s="3"/>
    </row>
    <row r="66" spans="2:10" x14ac:dyDescent="0.25">
      <c r="B66" s="50" t="s">
        <v>41</v>
      </c>
      <c r="C66" s="78">
        <f t="shared" ref="C66:H66" si="9">C64+C57</f>
        <v>-7991.4</v>
      </c>
      <c r="D66" s="76">
        <f t="shared" si="9"/>
        <v>-17036.400000000001</v>
      </c>
      <c r="E66" s="75">
        <f t="shared" si="9"/>
        <v>-0.49763107930480505</v>
      </c>
      <c r="F66" s="76">
        <f t="shared" si="9"/>
        <v>-4780</v>
      </c>
      <c r="G66" s="76">
        <f t="shared" si="9"/>
        <v>-8610</v>
      </c>
      <c r="H66" s="77">
        <f t="shared" si="9"/>
        <v>-0.50078520328040477</v>
      </c>
      <c r="I66" s="3"/>
      <c r="J66" s="3"/>
    </row>
    <row r="67" spans="2:10" x14ac:dyDescent="0.25">
      <c r="B67" s="13" t="s">
        <v>0</v>
      </c>
      <c r="C67" s="26"/>
      <c r="D67" s="27"/>
      <c r="E67" s="27"/>
      <c r="F67" s="27"/>
      <c r="G67" s="27"/>
      <c r="H67" s="28"/>
      <c r="I67" s="3"/>
      <c r="J67" s="3"/>
    </row>
    <row r="68" spans="2:10" x14ac:dyDescent="0.25">
      <c r="B68" s="13" t="s">
        <v>42</v>
      </c>
      <c r="C68" s="26"/>
      <c r="D68" s="27"/>
      <c r="E68" s="27"/>
      <c r="F68" s="27"/>
      <c r="G68" s="27"/>
      <c r="H68" s="28"/>
      <c r="I68" s="3"/>
      <c r="J68" s="3"/>
    </row>
    <row r="69" spans="2:10" x14ac:dyDescent="0.25">
      <c r="B69" s="13" t="s">
        <v>43</v>
      </c>
      <c r="C69" s="130">
        <v>0</v>
      </c>
      <c r="D69" s="22">
        <f>C69+Январь!D69</f>
        <v>0</v>
      </c>
      <c r="E69" s="31">
        <f>D69/D10</f>
        <v>0</v>
      </c>
      <c r="F69" s="131">
        <v>0</v>
      </c>
      <c r="G69" s="22">
        <f>F69+Январь!G69</f>
        <v>0</v>
      </c>
      <c r="H69" s="32">
        <f>G69/G10</f>
        <v>0</v>
      </c>
      <c r="I69" s="3"/>
      <c r="J69" s="3"/>
    </row>
    <row r="70" spans="2:10" x14ac:dyDescent="0.25">
      <c r="B70" s="13" t="s">
        <v>44</v>
      </c>
      <c r="C70" s="130">
        <v>0</v>
      </c>
      <c r="D70" s="22">
        <f>C70+Январь!D70</f>
        <v>0</v>
      </c>
      <c r="E70" s="31">
        <f>D70/D10</f>
        <v>0</v>
      </c>
      <c r="F70" s="131">
        <v>0</v>
      </c>
      <c r="G70" s="22">
        <f>F70+Январь!G70</f>
        <v>0</v>
      </c>
      <c r="H70" s="32">
        <f>G70/G10</f>
        <v>0</v>
      </c>
      <c r="I70" s="3"/>
      <c r="J70" s="3"/>
    </row>
    <row r="71" spans="2:10" x14ac:dyDescent="0.25">
      <c r="B71" s="13" t="s">
        <v>45</v>
      </c>
      <c r="C71" s="130">
        <v>0</v>
      </c>
      <c r="D71" s="22">
        <f>C71+Январь!D71</f>
        <v>0</v>
      </c>
      <c r="E71" s="31">
        <f>D71/D10</f>
        <v>0</v>
      </c>
      <c r="F71" s="131">
        <v>0</v>
      </c>
      <c r="G71" s="22">
        <f>F71+Январь!G71</f>
        <v>0</v>
      </c>
      <c r="H71" s="32">
        <f>G71/G10</f>
        <v>0</v>
      </c>
      <c r="I71" s="3"/>
      <c r="J71" s="3"/>
    </row>
    <row r="72" spans="2:10" x14ac:dyDescent="0.25">
      <c r="B72" s="13" t="s">
        <v>46</v>
      </c>
      <c r="C72" s="130">
        <v>-530</v>
      </c>
      <c r="D72" s="22">
        <f>C72+Январь!D72</f>
        <v>-580</v>
      </c>
      <c r="E72" s="31">
        <f>D72/D10</f>
        <v>-1.6941726303490581E-2</v>
      </c>
      <c r="F72" s="131">
        <v>0</v>
      </c>
      <c r="G72" s="22">
        <f>F72+Январь!G72</f>
        <v>-50</v>
      </c>
      <c r="H72" s="32">
        <f>G72/G10</f>
        <v>-2.9081602977956145E-3</v>
      </c>
      <c r="I72" s="3"/>
      <c r="J72" s="3"/>
    </row>
    <row r="73" spans="2:10" x14ac:dyDescent="0.25">
      <c r="B73" s="13" t="s">
        <v>47</v>
      </c>
      <c r="C73" s="130">
        <v>0</v>
      </c>
      <c r="D73" s="22">
        <f>C73+Январь!D73</f>
        <v>0</v>
      </c>
      <c r="E73" s="31">
        <f>D73/D10</f>
        <v>0</v>
      </c>
      <c r="F73" s="131">
        <v>0</v>
      </c>
      <c r="G73" s="22">
        <f>F73+Январь!G73</f>
        <v>0</v>
      </c>
      <c r="H73" s="32">
        <f>G73/G10</f>
        <v>0</v>
      </c>
      <c r="I73" s="3"/>
      <c r="J73" s="3"/>
    </row>
    <row r="74" spans="2:10" x14ac:dyDescent="0.25">
      <c r="B74" s="13" t="s">
        <v>48</v>
      </c>
      <c r="C74" s="130">
        <v>0</v>
      </c>
      <c r="D74" s="22">
        <f>C74+Январь!D74</f>
        <v>0</v>
      </c>
      <c r="E74" s="31">
        <f>D74/D10</f>
        <v>0</v>
      </c>
      <c r="F74" s="131">
        <v>0</v>
      </c>
      <c r="G74" s="22">
        <f>F74+Январь!G74</f>
        <v>0</v>
      </c>
      <c r="H74" s="32">
        <f>G74/G10</f>
        <v>0</v>
      </c>
      <c r="I74" s="3"/>
      <c r="J74" s="3"/>
    </row>
    <row r="75" spans="2:10" x14ac:dyDescent="0.25">
      <c r="B75" s="13" t="s">
        <v>49</v>
      </c>
      <c r="C75" s="130">
        <v>-800</v>
      </c>
      <c r="D75" s="22">
        <f>C75+Январь!D75</f>
        <v>-1450</v>
      </c>
      <c r="E75" s="31">
        <f>D75/D10</f>
        <v>-4.2354315758726446E-2</v>
      </c>
      <c r="F75" s="131">
        <v>-150</v>
      </c>
      <c r="G75" s="22">
        <f>F75+Январь!G75</f>
        <v>-450</v>
      </c>
      <c r="H75" s="32">
        <f>G75/G10</f>
        <v>-2.617344268016053E-2</v>
      </c>
      <c r="I75" s="3"/>
      <c r="J75" s="3"/>
    </row>
    <row r="76" spans="2:10" x14ac:dyDescent="0.25">
      <c r="B76" s="13" t="s">
        <v>50</v>
      </c>
      <c r="C76" s="130">
        <v>0</v>
      </c>
      <c r="D76" s="22">
        <f>C76+Январь!D76</f>
        <v>0</v>
      </c>
      <c r="E76" s="31">
        <f>D76/D10</f>
        <v>0</v>
      </c>
      <c r="F76" s="131">
        <v>0</v>
      </c>
      <c r="G76" s="22">
        <f>F76+Январь!G76</f>
        <v>0</v>
      </c>
      <c r="H76" s="32">
        <f>G76/G10</f>
        <v>0</v>
      </c>
      <c r="I76" s="3"/>
      <c r="J76" s="3"/>
    </row>
    <row r="77" spans="2:10" x14ac:dyDescent="0.25">
      <c r="B77" s="13" t="s">
        <v>51</v>
      </c>
      <c r="C77" s="130">
        <v>0</v>
      </c>
      <c r="D77" s="22">
        <f>C77+Январь!D77</f>
        <v>0</v>
      </c>
      <c r="E77" s="31">
        <f>D77/D10</f>
        <v>0</v>
      </c>
      <c r="F77" s="131">
        <v>0</v>
      </c>
      <c r="G77" s="22">
        <f>F77+Январь!G77</f>
        <v>0</v>
      </c>
      <c r="H77" s="32">
        <f>G77/G10</f>
        <v>0</v>
      </c>
      <c r="I77" s="3"/>
      <c r="J77" s="3"/>
    </row>
    <row r="78" spans="2:10" x14ac:dyDescent="0.25">
      <c r="B78" s="13" t="s">
        <v>52</v>
      </c>
      <c r="C78" s="130">
        <v>0</v>
      </c>
      <c r="D78" s="22">
        <f>C78+Январь!D78</f>
        <v>0</v>
      </c>
      <c r="E78" s="31">
        <f>D78/D10</f>
        <v>0</v>
      </c>
      <c r="F78" s="131">
        <v>0</v>
      </c>
      <c r="G78" s="22">
        <f>F78+Январь!G78</f>
        <v>0</v>
      </c>
      <c r="H78" s="32">
        <f>G78/G10</f>
        <v>0</v>
      </c>
      <c r="I78" s="3"/>
      <c r="J78" s="3"/>
    </row>
    <row r="79" spans="2:10" x14ac:dyDescent="0.25">
      <c r="B79" s="13" t="s">
        <v>53</v>
      </c>
      <c r="C79" s="130">
        <v>0</v>
      </c>
      <c r="D79" s="22">
        <f>C79+Январь!D79</f>
        <v>0</v>
      </c>
      <c r="E79" s="31">
        <f>D79/D10</f>
        <v>0</v>
      </c>
      <c r="F79" s="131">
        <v>0</v>
      </c>
      <c r="G79" s="22">
        <f>F79+Январь!G79</f>
        <v>0</v>
      </c>
      <c r="H79" s="32">
        <f>G79/G10</f>
        <v>0</v>
      </c>
      <c r="I79" s="3"/>
      <c r="J79" s="3"/>
    </row>
    <row r="80" spans="2:10" x14ac:dyDescent="0.25">
      <c r="B80" s="13" t="s">
        <v>54</v>
      </c>
      <c r="C80" s="130">
        <v>0</v>
      </c>
      <c r="D80" s="22">
        <f>C80+Январь!D80</f>
        <v>0</v>
      </c>
      <c r="E80" s="31">
        <f>D80/D10</f>
        <v>0</v>
      </c>
      <c r="F80" s="131">
        <v>0</v>
      </c>
      <c r="G80" s="22">
        <f>F80+Январь!G80</f>
        <v>0</v>
      </c>
      <c r="H80" s="32">
        <f>G80/G10</f>
        <v>0</v>
      </c>
      <c r="I80" s="3"/>
      <c r="J80" s="3"/>
    </row>
    <row r="81" spans="2:13" x14ac:dyDescent="0.25">
      <c r="B81" s="13" t="s">
        <v>55</v>
      </c>
      <c r="C81" s="130">
        <v>-750</v>
      </c>
      <c r="D81" s="22">
        <f>C81+Январь!D81</f>
        <v>-1500</v>
      </c>
      <c r="E81" s="31">
        <f>D81/D10</f>
        <v>-4.3814809405579087E-2</v>
      </c>
      <c r="F81" s="131">
        <v>-750</v>
      </c>
      <c r="G81" s="22">
        <f>F81+Январь!G81</f>
        <v>-1500</v>
      </c>
      <c r="H81" s="32">
        <f>G81/G10</f>
        <v>-8.7244808933868434E-2</v>
      </c>
      <c r="I81" s="3"/>
      <c r="J81" s="3"/>
    </row>
    <row r="82" spans="2:13" x14ac:dyDescent="0.25">
      <c r="B82" s="13" t="s">
        <v>56</v>
      </c>
      <c r="C82" s="130">
        <v>-6492.54</v>
      </c>
      <c r="D82" s="22">
        <f>C82+Январь!D82</f>
        <v>-7692.54</v>
      </c>
      <c r="E82" s="31">
        <f>D82/D10</f>
        <v>-0.22469811596319555</v>
      </c>
      <c r="F82" s="131">
        <v>-3306.73</v>
      </c>
      <c r="G82" s="22">
        <f>F82+Январь!G82</f>
        <v>-3736.73</v>
      </c>
      <c r="H82" s="32">
        <f>G82/G10</f>
        <v>-0.21734019659163614</v>
      </c>
      <c r="I82" s="3"/>
      <c r="J82" s="3"/>
    </row>
    <row r="83" spans="2:13" x14ac:dyDescent="0.25">
      <c r="B83" s="13" t="s">
        <v>0</v>
      </c>
      <c r="C83" s="137"/>
      <c r="D83" s="27"/>
      <c r="E83" s="27"/>
      <c r="F83" s="138"/>
      <c r="G83" s="27"/>
      <c r="H83" s="28"/>
      <c r="I83" s="3"/>
      <c r="J83" s="3"/>
    </row>
    <row r="84" spans="2:13" x14ac:dyDescent="0.25">
      <c r="B84" s="50" t="s">
        <v>57</v>
      </c>
      <c r="C84" s="66">
        <f t="shared" ref="C84:H84" si="10">SUM(C69:C83)</f>
        <v>-8572.5400000000009</v>
      </c>
      <c r="D84" s="74">
        <f t="shared" si="10"/>
        <v>-11222.54</v>
      </c>
      <c r="E84" s="75">
        <f t="shared" si="10"/>
        <v>-0.32780896743099164</v>
      </c>
      <c r="F84" s="74">
        <f t="shared" si="10"/>
        <v>-4206.7299999999996</v>
      </c>
      <c r="G84" s="74">
        <f t="shared" si="10"/>
        <v>-5736.73</v>
      </c>
      <c r="H84" s="77">
        <f t="shared" si="10"/>
        <v>-0.33366660850346075</v>
      </c>
      <c r="I84" s="3"/>
      <c r="J84" s="3"/>
    </row>
    <row r="85" spans="2:13" x14ac:dyDescent="0.25">
      <c r="B85" s="13"/>
      <c r="C85" s="30"/>
      <c r="D85" s="25"/>
      <c r="E85" s="31"/>
      <c r="F85" s="25"/>
      <c r="G85" s="25"/>
      <c r="H85" s="32"/>
      <c r="I85" s="3"/>
      <c r="J85" s="3"/>
    </row>
    <row r="86" spans="2:13" x14ac:dyDescent="0.25">
      <c r="B86" s="13" t="s">
        <v>58</v>
      </c>
      <c r="C86" s="30"/>
      <c r="D86" s="25"/>
      <c r="E86" s="31"/>
      <c r="F86" s="25"/>
      <c r="G86" s="25"/>
      <c r="H86" s="32"/>
      <c r="I86" s="3"/>
      <c r="J86" s="3"/>
    </row>
    <row r="87" spans="2:13" x14ac:dyDescent="0.25">
      <c r="B87" s="13" t="s">
        <v>59</v>
      </c>
      <c r="C87" s="130">
        <v>0</v>
      </c>
      <c r="D87" s="22">
        <f>C87+Январь!D87</f>
        <v>0</v>
      </c>
      <c r="E87" s="31">
        <f>D87/D10</f>
        <v>0</v>
      </c>
      <c r="F87" s="131">
        <v>0</v>
      </c>
      <c r="G87" s="22">
        <f>F87+Январь!G87</f>
        <v>0</v>
      </c>
      <c r="H87" s="32">
        <f>G87/G10</f>
        <v>0</v>
      </c>
      <c r="I87" s="3"/>
      <c r="J87" s="3"/>
    </row>
    <row r="88" spans="2:13" x14ac:dyDescent="0.25">
      <c r="B88" s="13" t="s">
        <v>60</v>
      </c>
      <c r="C88" s="130">
        <v>0</v>
      </c>
      <c r="D88" s="22">
        <f>C88+Январь!D88</f>
        <v>-60</v>
      </c>
      <c r="E88" s="31">
        <f>D88/D10</f>
        <v>-1.7525923762231634E-3</v>
      </c>
      <c r="F88" s="131">
        <v>0</v>
      </c>
      <c r="G88" s="22">
        <f>F88+Январь!G88</f>
        <v>0</v>
      </c>
      <c r="H88" s="32">
        <f>G88/G10</f>
        <v>0</v>
      </c>
      <c r="I88" s="3"/>
      <c r="J88" s="3"/>
    </row>
    <row r="89" spans="2:13" x14ac:dyDescent="0.25">
      <c r="B89" s="13" t="s">
        <v>61</v>
      </c>
      <c r="C89" s="130">
        <v>0</v>
      </c>
      <c r="D89" s="22">
        <f>C89+Январь!D89</f>
        <v>0</v>
      </c>
      <c r="E89" s="31">
        <f>D89/D10</f>
        <v>0</v>
      </c>
      <c r="F89" s="131">
        <v>0</v>
      </c>
      <c r="G89" s="22">
        <f>F89+Январь!G89</f>
        <v>0</v>
      </c>
      <c r="H89" s="32">
        <f>G89/G10</f>
        <v>0</v>
      </c>
      <c r="I89" s="3"/>
      <c r="J89" s="3"/>
    </row>
    <row r="90" spans="2:13" x14ac:dyDescent="0.25">
      <c r="B90" s="13"/>
      <c r="C90" s="130"/>
      <c r="D90" s="22"/>
      <c r="E90" s="31"/>
      <c r="F90" s="131"/>
      <c r="G90" s="22"/>
      <c r="H90" s="32"/>
      <c r="I90" s="3"/>
      <c r="J90" s="3"/>
    </row>
    <row r="91" spans="2:13" x14ac:dyDescent="0.25">
      <c r="B91" s="50" t="s">
        <v>62</v>
      </c>
      <c r="C91" s="78">
        <f t="shared" ref="C91:H91" si="11">SUM(C87:C90)</f>
        <v>0</v>
      </c>
      <c r="D91" s="76">
        <f t="shared" si="11"/>
        <v>-60</v>
      </c>
      <c r="E91" s="75">
        <f t="shared" si="11"/>
        <v>-1.7525923762231634E-3</v>
      </c>
      <c r="F91" s="76">
        <f t="shared" si="11"/>
        <v>0</v>
      </c>
      <c r="G91" s="76">
        <f t="shared" si="11"/>
        <v>0</v>
      </c>
      <c r="H91" s="77">
        <f t="shared" si="11"/>
        <v>0</v>
      </c>
      <c r="I91" s="3"/>
      <c r="J91" s="3"/>
      <c r="M91" s="140"/>
    </row>
    <row r="92" spans="2:13" x14ac:dyDescent="0.25">
      <c r="B92" s="13"/>
      <c r="C92" s="30"/>
      <c r="D92" s="25"/>
      <c r="E92" s="31"/>
      <c r="F92" s="25"/>
      <c r="G92" s="25"/>
      <c r="H92" s="32"/>
      <c r="I92" s="3"/>
      <c r="J92" s="3"/>
    </row>
    <row r="93" spans="2:13" x14ac:dyDescent="0.25">
      <c r="B93" s="13" t="s">
        <v>63</v>
      </c>
      <c r="C93" s="30"/>
      <c r="D93" s="25"/>
      <c r="E93" s="31"/>
      <c r="F93" s="25"/>
      <c r="G93" s="25"/>
      <c r="H93" s="32"/>
      <c r="I93" s="3"/>
      <c r="J93" s="3"/>
    </row>
    <row r="94" spans="2:13" x14ac:dyDescent="0.25">
      <c r="B94" s="13" t="s">
        <v>64</v>
      </c>
      <c r="C94" s="130">
        <v>0</v>
      </c>
      <c r="D94" s="22">
        <f>C94+Январь!D94</f>
        <v>0</v>
      </c>
      <c r="E94" s="31">
        <f>D94/D10</f>
        <v>0</v>
      </c>
      <c r="F94" s="131">
        <v>0</v>
      </c>
      <c r="G94" s="22">
        <f>F94+Январь!G94</f>
        <v>0</v>
      </c>
      <c r="H94" s="32">
        <f>G94/G10</f>
        <v>0</v>
      </c>
      <c r="I94" s="3"/>
      <c r="J94" s="3"/>
    </row>
    <row r="95" spans="2:13" x14ac:dyDescent="0.25">
      <c r="B95" s="13" t="s">
        <v>65</v>
      </c>
      <c r="C95" s="130">
        <v>0</v>
      </c>
      <c r="D95" s="22">
        <f>C95+Январь!D95</f>
        <v>0</v>
      </c>
      <c r="E95" s="31">
        <f>D95/D10</f>
        <v>0</v>
      </c>
      <c r="F95" s="131">
        <v>0</v>
      </c>
      <c r="G95" s="22">
        <f>F95+Январь!G95</f>
        <v>0</v>
      </c>
      <c r="H95" s="32">
        <f>G95/G10</f>
        <v>0</v>
      </c>
      <c r="I95" s="3"/>
      <c r="J95" s="3"/>
    </row>
    <row r="96" spans="2:13" x14ac:dyDescent="0.25">
      <c r="B96" s="13"/>
      <c r="C96" s="132"/>
      <c r="D96" s="25"/>
      <c r="E96" s="31"/>
      <c r="F96" s="139"/>
      <c r="G96" s="25"/>
      <c r="H96" s="32"/>
      <c r="I96" s="3"/>
      <c r="J96" s="3"/>
    </row>
    <row r="97" spans="2:10" x14ac:dyDescent="0.25">
      <c r="B97" s="50" t="s">
        <v>66</v>
      </c>
      <c r="C97" s="78">
        <f t="shared" ref="C97:H97" si="12">SUM(C94:C96)</f>
        <v>0</v>
      </c>
      <c r="D97" s="76">
        <f t="shared" si="12"/>
        <v>0</v>
      </c>
      <c r="E97" s="75">
        <f t="shared" si="12"/>
        <v>0</v>
      </c>
      <c r="F97" s="76">
        <f t="shared" si="12"/>
        <v>0</v>
      </c>
      <c r="G97" s="76">
        <f t="shared" si="12"/>
        <v>0</v>
      </c>
      <c r="H97" s="77">
        <f t="shared" si="12"/>
        <v>0</v>
      </c>
      <c r="I97" s="3"/>
      <c r="J97" s="3"/>
    </row>
    <row r="98" spans="2:10" x14ac:dyDescent="0.25">
      <c r="B98" s="13"/>
      <c r="C98" s="30"/>
      <c r="D98" s="25"/>
      <c r="E98" s="31"/>
      <c r="F98" s="25"/>
      <c r="G98" s="25"/>
      <c r="H98" s="32"/>
      <c r="I98" s="3"/>
      <c r="J98" s="3"/>
    </row>
    <row r="99" spans="2:10" x14ac:dyDescent="0.25">
      <c r="B99" s="13" t="s">
        <v>67</v>
      </c>
      <c r="C99" s="21"/>
      <c r="D99" s="22"/>
      <c r="E99" s="31"/>
      <c r="F99" s="22"/>
      <c r="G99" s="22"/>
      <c r="H99" s="32"/>
      <c r="I99" s="3"/>
      <c r="J99" s="3"/>
    </row>
    <row r="100" spans="2:10" x14ac:dyDescent="0.25">
      <c r="B100" s="13" t="s">
        <v>68</v>
      </c>
      <c r="C100" s="130">
        <v>0</v>
      </c>
      <c r="D100" s="22">
        <f>C100+Январь!D100</f>
        <v>0</v>
      </c>
      <c r="E100" s="31">
        <f>D100/D10</f>
        <v>0</v>
      </c>
      <c r="F100" s="131">
        <v>0</v>
      </c>
      <c r="G100" s="22">
        <f>F100+Январь!G100</f>
        <v>0</v>
      </c>
      <c r="H100" s="32">
        <f>G100/G10</f>
        <v>0</v>
      </c>
      <c r="I100" s="3"/>
      <c r="J100" s="3"/>
    </row>
    <row r="101" spans="2:10" x14ac:dyDescent="0.25">
      <c r="B101" s="13" t="s">
        <v>69</v>
      </c>
      <c r="C101" s="130">
        <v>0</v>
      </c>
      <c r="D101" s="22">
        <f>C101+Январь!D101</f>
        <v>0</v>
      </c>
      <c r="E101" s="31">
        <f>D101/D10</f>
        <v>0</v>
      </c>
      <c r="F101" s="131">
        <v>0</v>
      </c>
      <c r="G101" s="22">
        <f>F101+Январь!G101</f>
        <v>0</v>
      </c>
      <c r="H101" s="32">
        <f>G101/G10</f>
        <v>0</v>
      </c>
      <c r="I101" s="3"/>
      <c r="J101" s="3"/>
    </row>
    <row r="102" spans="2:10" x14ac:dyDescent="0.25">
      <c r="B102" s="13"/>
      <c r="C102" s="130"/>
      <c r="D102" s="22"/>
      <c r="E102" s="31"/>
      <c r="F102" s="131"/>
      <c r="G102" s="22"/>
      <c r="H102" s="32"/>
      <c r="I102" s="3"/>
      <c r="J102" s="3"/>
    </row>
    <row r="103" spans="2:10" x14ac:dyDescent="0.25">
      <c r="B103" s="50" t="s">
        <v>70</v>
      </c>
      <c r="C103" s="78">
        <f t="shared" ref="C103:H103" si="13">SUM(C100:C102)</f>
        <v>0</v>
      </c>
      <c r="D103" s="76">
        <f t="shared" si="13"/>
        <v>0</v>
      </c>
      <c r="E103" s="75">
        <f t="shared" si="13"/>
        <v>0</v>
      </c>
      <c r="F103" s="76">
        <f t="shared" si="13"/>
        <v>0</v>
      </c>
      <c r="G103" s="76">
        <f t="shared" si="13"/>
        <v>0</v>
      </c>
      <c r="H103" s="77">
        <f t="shared" si="13"/>
        <v>0</v>
      </c>
      <c r="I103" s="3"/>
      <c r="J103" s="3"/>
    </row>
    <row r="104" spans="2:10" x14ac:dyDescent="0.25">
      <c r="B104" s="13"/>
      <c r="C104" s="21"/>
      <c r="D104" s="22"/>
      <c r="E104" s="31"/>
      <c r="F104" s="22"/>
      <c r="G104" s="22"/>
      <c r="H104" s="32"/>
      <c r="I104" s="3"/>
      <c r="J104" s="3"/>
    </row>
    <row r="105" spans="2:10" x14ac:dyDescent="0.25">
      <c r="B105" s="13" t="s">
        <v>71</v>
      </c>
      <c r="C105" s="21"/>
      <c r="D105" s="22"/>
      <c r="E105" s="31"/>
      <c r="F105" s="22"/>
      <c r="G105" s="22"/>
      <c r="H105" s="32"/>
      <c r="I105" s="3"/>
      <c r="J105" s="3"/>
    </row>
    <row r="106" spans="2:10" x14ac:dyDescent="0.25">
      <c r="B106" s="13" t="s">
        <v>72</v>
      </c>
      <c r="C106" s="130">
        <v>-42</v>
      </c>
      <c r="D106" s="22">
        <f>C106+Январь!D106</f>
        <v>-77</v>
      </c>
      <c r="E106" s="31">
        <f>D106/D10</f>
        <v>-2.2491602161530599E-3</v>
      </c>
      <c r="F106" s="131">
        <v>-20</v>
      </c>
      <c r="G106" s="22">
        <f>F106+Январь!G106</f>
        <v>-40</v>
      </c>
      <c r="H106" s="32">
        <f>G106/G10</f>
        <v>-2.3265282382364917E-3</v>
      </c>
      <c r="I106" s="3"/>
      <c r="J106" s="3"/>
    </row>
    <row r="107" spans="2:10" x14ac:dyDescent="0.25">
      <c r="B107" s="13" t="s">
        <v>73</v>
      </c>
      <c r="C107" s="130">
        <v>0</v>
      </c>
      <c r="D107" s="22">
        <f>C107+Январь!D107</f>
        <v>0</v>
      </c>
      <c r="E107" s="31">
        <f>D107/D10</f>
        <v>0</v>
      </c>
      <c r="F107" s="131">
        <v>0</v>
      </c>
      <c r="G107" s="22">
        <f>F107+Январь!G107</f>
        <v>0</v>
      </c>
      <c r="H107" s="32">
        <f>G107/G10</f>
        <v>0</v>
      </c>
      <c r="I107" s="3"/>
      <c r="J107" s="3"/>
    </row>
    <row r="108" spans="2:10" x14ac:dyDescent="0.25">
      <c r="B108" s="13" t="s">
        <v>74</v>
      </c>
      <c r="C108" s="130">
        <v>-150</v>
      </c>
      <c r="D108" s="22">
        <f>C108+Январь!D108</f>
        <v>-150</v>
      </c>
      <c r="E108" s="31">
        <f>D108/D10</f>
        <v>-4.3814809405579086E-3</v>
      </c>
      <c r="F108" s="131">
        <v>0</v>
      </c>
      <c r="G108" s="22">
        <f>F108+Январь!G108</f>
        <v>0</v>
      </c>
      <c r="H108" s="32">
        <f>G108/G10</f>
        <v>0</v>
      </c>
      <c r="I108" s="3"/>
      <c r="J108" s="3"/>
    </row>
    <row r="109" spans="2:10" x14ac:dyDescent="0.25">
      <c r="B109" s="13" t="s">
        <v>75</v>
      </c>
      <c r="C109" s="130">
        <v>0</v>
      </c>
      <c r="D109" s="22">
        <f>C109+Январь!D109</f>
        <v>0</v>
      </c>
      <c r="E109" s="31">
        <f>D109/D10</f>
        <v>0</v>
      </c>
      <c r="F109" s="131">
        <v>0</v>
      </c>
      <c r="G109" s="22">
        <f>F109+Январь!G109</f>
        <v>0</v>
      </c>
      <c r="H109" s="32">
        <f>G109/G10</f>
        <v>0</v>
      </c>
      <c r="I109" s="3"/>
      <c r="J109" s="3"/>
    </row>
    <row r="110" spans="2:10" x14ac:dyDescent="0.25">
      <c r="B110" s="13" t="s">
        <v>76</v>
      </c>
      <c r="C110" s="130">
        <v>-350</v>
      </c>
      <c r="D110" s="22">
        <f>C110+Январь!D110</f>
        <v>-350</v>
      </c>
      <c r="E110" s="31">
        <f>D110/D10</f>
        <v>-1.0223455527968453E-2</v>
      </c>
      <c r="F110" s="131">
        <v>-350</v>
      </c>
      <c r="G110" s="22">
        <f>F110+Январь!G110</f>
        <v>-350</v>
      </c>
      <c r="H110" s="32">
        <f>G110/G10</f>
        <v>-2.0357122084569301E-2</v>
      </c>
      <c r="I110" s="3"/>
      <c r="J110" s="3"/>
    </row>
    <row r="111" spans="2:10" x14ac:dyDescent="0.25">
      <c r="B111" s="13"/>
      <c r="C111" s="130"/>
      <c r="D111" s="22"/>
      <c r="E111" s="31"/>
      <c r="F111" s="131"/>
      <c r="G111" s="22"/>
      <c r="H111" s="32"/>
      <c r="I111" s="3"/>
      <c r="J111" s="3"/>
    </row>
    <row r="112" spans="2:10" x14ac:dyDescent="0.25">
      <c r="B112" s="50" t="s">
        <v>77</v>
      </c>
      <c r="C112" s="78">
        <f t="shared" ref="C112:H112" si="14">SUM(C106:C111)</f>
        <v>-542</v>
      </c>
      <c r="D112" s="76">
        <f t="shared" si="14"/>
        <v>-577</v>
      </c>
      <c r="E112" s="75">
        <f t="shared" si="14"/>
        <v>-1.6854096684679423E-2</v>
      </c>
      <c r="F112" s="76">
        <f t="shared" si="14"/>
        <v>-370</v>
      </c>
      <c r="G112" s="76">
        <f t="shared" si="14"/>
        <v>-390</v>
      </c>
      <c r="H112" s="77">
        <f t="shared" si="14"/>
        <v>-2.2683650322805792E-2</v>
      </c>
      <c r="I112" s="3"/>
      <c r="J112" s="3"/>
    </row>
    <row r="113" spans="2:10" x14ac:dyDescent="0.25">
      <c r="B113" s="13"/>
      <c r="C113" s="21"/>
      <c r="D113" s="22"/>
      <c r="E113" s="31"/>
      <c r="F113" s="22"/>
      <c r="G113" s="22"/>
      <c r="H113" s="32"/>
      <c r="I113" s="3"/>
      <c r="J113" s="3"/>
    </row>
    <row r="114" spans="2:10" x14ac:dyDescent="0.25">
      <c r="B114" s="13" t="s">
        <v>78</v>
      </c>
      <c r="C114" s="21"/>
      <c r="D114" s="22"/>
      <c r="E114" s="31"/>
      <c r="F114" s="22"/>
      <c r="G114" s="22"/>
      <c r="H114" s="32"/>
      <c r="I114" s="3"/>
      <c r="J114" s="3"/>
    </row>
    <row r="115" spans="2:10" x14ac:dyDescent="0.25">
      <c r="B115" s="13" t="s">
        <v>79</v>
      </c>
      <c r="C115" s="130">
        <v>0</v>
      </c>
      <c r="D115" s="22">
        <f>C115+Январь!D115</f>
        <v>0</v>
      </c>
      <c r="E115" s="31">
        <f>D115/D10</f>
        <v>0</v>
      </c>
      <c r="F115" s="131">
        <v>0</v>
      </c>
      <c r="G115" s="22">
        <f>F115+Январь!G115</f>
        <v>0</v>
      </c>
      <c r="H115" s="32">
        <f>G115/G10</f>
        <v>0</v>
      </c>
      <c r="I115" s="3"/>
      <c r="J115" s="3"/>
    </row>
    <row r="116" spans="2:10" x14ac:dyDescent="0.25">
      <c r="B116" s="13" t="s">
        <v>80</v>
      </c>
      <c r="C116" s="130">
        <v>0</v>
      </c>
      <c r="D116" s="22">
        <f>C116+Январь!D116</f>
        <v>-140</v>
      </c>
      <c r="E116" s="31">
        <f>D116/D10</f>
        <v>-4.0893822111873817E-3</v>
      </c>
      <c r="F116" s="131">
        <v>0</v>
      </c>
      <c r="G116" s="22">
        <f>F116+Январь!G116</f>
        <v>-140</v>
      </c>
      <c r="H116" s="32">
        <f>G116/G10</f>
        <v>-8.1428488338277198E-3</v>
      </c>
      <c r="I116" s="3"/>
      <c r="J116" s="3"/>
    </row>
    <row r="117" spans="2:10" x14ac:dyDescent="0.25">
      <c r="B117" s="13" t="s">
        <v>81</v>
      </c>
      <c r="C117" s="130">
        <v>0</v>
      </c>
      <c r="D117" s="22">
        <f>C117+Январь!D117</f>
        <v>0</v>
      </c>
      <c r="E117" s="31">
        <f>D117/D10</f>
        <v>0</v>
      </c>
      <c r="F117" s="131">
        <v>0</v>
      </c>
      <c r="G117" s="22">
        <f>F117+Январь!G117</f>
        <v>0</v>
      </c>
      <c r="H117" s="32">
        <f>G117/G10</f>
        <v>0</v>
      </c>
      <c r="I117" s="3"/>
      <c r="J117" s="3"/>
    </row>
    <row r="118" spans="2:10" x14ac:dyDescent="0.25">
      <c r="B118" s="13" t="s">
        <v>82</v>
      </c>
      <c r="C118" s="130">
        <v>0</v>
      </c>
      <c r="D118" s="22">
        <f>C118+Январь!D118</f>
        <v>0</v>
      </c>
      <c r="E118" s="31">
        <f>D118/D10</f>
        <v>0</v>
      </c>
      <c r="F118" s="131">
        <v>0</v>
      </c>
      <c r="G118" s="22">
        <f>F118+Январь!G118</f>
        <v>0</v>
      </c>
      <c r="H118" s="32">
        <f>G118/G10</f>
        <v>0</v>
      </c>
      <c r="I118" s="3"/>
      <c r="J118" s="3"/>
    </row>
    <row r="119" spans="2:10" x14ac:dyDescent="0.25">
      <c r="B119" s="13" t="s">
        <v>83</v>
      </c>
      <c r="C119" s="130">
        <v>-30</v>
      </c>
      <c r="D119" s="22">
        <f>C119+Январь!D119</f>
        <v>-84</v>
      </c>
      <c r="E119" s="31">
        <f>D119/D10</f>
        <v>-2.453629326712429E-3</v>
      </c>
      <c r="F119" s="131">
        <v>-63</v>
      </c>
      <c r="G119" s="22">
        <f>F119+Январь!G119</f>
        <v>-283</v>
      </c>
      <c r="H119" s="32">
        <f>G119/G10</f>
        <v>-1.6460187285523179E-2</v>
      </c>
      <c r="I119" s="3"/>
      <c r="J119" s="3"/>
    </row>
    <row r="120" spans="2:10" x14ac:dyDescent="0.25">
      <c r="B120" s="13" t="s">
        <v>84</v>
      </c>
      <c r="C120" s="130">
        <v>0</v>
      </c>
      <c r="D120" s="22">
        <f>C120+Январь!D120</f>
        <v>0</v>
      </c>
      <c r="E120" s="31">
        <f>D120/D10</f>
        <v>0</v>
      </c>
      <c r="F120" s="131">
        <v>0</v>
      </c>
      <c r="G120" s="22">
        <f>F120+Январь!G120</f>
        <v>0</v>
      </c>
      <c r="H120" s="32">
        <f>G120/G10</f>
        <v>0</v>
      </c>
      <c r="I120" s="3"/>
      <c r="J120" s="3"/>
    </row>
    <row r="121" spans="2:10" x14ac:dyDescent="0.25">
      <c r="B121" s="13" t="s">
        <v>85</v>
      </c>
      <c r="C121" s="130">
        <v>0</v>
      </c>
      <c r="D121" s="22">
        <f>C121+Январь!D121</f>
        <v>0</v>
      </c>
      <c r="E121" s="31">
        <f>D121/D10</f>
        <v>0</v>
      </c>
      <c r="F121" s="131">
        <v>0</v>
      </c>
      <c r="G121" s="22">
        <f>F121+Январь!G121</f>
        <v>0</v>
      </c>
      <c r="H121" s="32">
        <f>G121/G10</f>
        <v>0</v>
      </c>
      <c r="I121" s="3"/>
      <c r="J121" s="3"/>
    </row>
    <row r="122" spans="2:10" x14ac:dyDescent="0.25">
      <c r="B122" s="13" t="s">
        <v>86</v>
      </c>
      <c r="C122" s="130">
        <v>0</v>
      </c>
      <c r="D122" s="22">
        <f>C122+Январь!D122</f>
        <v>0</v>
      </c>
      <c r="E122" s="31">
        <f>D122/D10</f>
        <v>0</v>
      </c>
      <c r="F122" s="131">
        <v>0</v>
      </c>
      <c r="G122" s="22">
        <f>F122+Январь!G122</f>
        <v>0</v>
      </c>
      <c r="H122" s="32">
        <f>G122/G10</f>
        <v>0</v>
      </c>
      <c r="I122" s="3"/>
      <c r="J122" s="3"/>
    </row>
    <row r="123" spans="2:10" x14ac:dyDescent="0.25">
      <c r="B123" s="13" t="s">
        <v>87</v>
      </c>
      <c r="C123" s="130">
        <v>0</v>
      </c>
      <c r="D123" s="22">
        <f>C123+Январь!D123</f>
        <v>0</v>
      </c>
      <c r="E123" s="31">
        <f>D123/D10</f>
        <v>0</v>
      </c>
      <c r="F123" s="131">
        <v>0</v>
      </c>
      <c r="G123" s="22">
        <f>F123+Январь!G123</f>
        <v>0</v>
      </c>
      <c r="H123" s="32">
        <f>G123/G10</f>
        <v>0</v>
      </c>
      <c r="I123" s="3"/>
      <c r="J123" s="3"/>
    </row>
    <row r="124" spans="2:10" x14ac:dyDescent="0.25">
      <c r="B124" s="13" t="s">
        <v>88</v>
      </c>
      <c r="C124" s="130">
        <v>0</v>
      </c>
      <c r="D124" s="22">
        <f>C124+Январь!D124</f>
        <v>0</v>
      </c>
      <c r="E124" s="31">
        <f>D124/D10</f>
        <v>0</v>
      </c>
      <c r="F124" s="131">
        <v>0</v>
      </c>
      <c r="G124" s="22">
        <f>F124+Январь!G124</f>
        <v>0</v>
      </c>
      <c r="H124" s="32">
        <f>G124/G10</f>
        <v>0</v>
      </c>
      <c r="I124" s="3"/>
      <c r="J124" s="3"/>
    </row>
    <row r="125" spans="2:10" x14ac:dyDescent="0.25">
      <c r="B125" s="13" t="s">
        <v>89</v>
      </c>
      <c r="C125" s="130">
        <v>0</v>
      </c>
      <c r="D125" s="22">
        <f>C125+Январь!D125</f>
        <v>0</v>
      </c>
      <c r="E125" s="31">
        <f>D125/D10</f>
        <v>0</v>
      </c>
      <c r="F125" s="131">
        <v>0</v>
      </c>
      <c r="G125" s="22">
        <f>F125+Январь!G125</f>
        <v>0</v>
      </c>
      <c r="H125" s="32">
        <f>G125/G10</f>
        <v>0</v>
      </c>
      <c r="I125" s="3"/>
      <c r="J125" s="3"/>
    </row>
    <row r="126" spans="2:10" x14ac:dyDescent="0.25">
      <c r="B126" s="13" t="s">
        <v>90</v>
      </c>
      <c r="C126" s="130">
        <v>0</v>
      </c>
      <c r="D126" s="22">
        <f>C126+Январь!D126</f>
        <v>0</v>
      </c>
      <c r="E126" s="31">
        <f>D126/D10</f>
        <v>0</v>
      </c>
      <c r="F126" s="131">
        <v>0</v>
      </c>
      <c r="G126" s="22">
        <f>F126+Январь!G126</f>
        <v>0</v>
      </c>
      <c r="H126" s="32">
        <f>G126/G10</f>
        <v>0</v>
      </c>
      <c r="I126" s="3"/>
      <c r="J126" s="3"/>
    </row>
    <row r="127" spans="2:10" x14ac:dyDescent="0.25">
      <c r="B127" s="13" t="s">
        <v>91</v>
      </c>
      <c r="C127" s="130">
        <v>-525</v>
      </c>
      <c r="D127" s="22">
        <f>C127+Январь!D127</f>
        <v>-855</v>
      </c>
      <c r="E127" s="31">
        <f>D127/D10</f>
        <v>-2.4974441361180079E-2</v>
      </c>
      <c r="F127" s="131">
        <v>-60</v>
      </c>
      <c r="G127" s="22">
        <f>F127+Январь!G127</f>
        <v>-285</v>
      </c>
      <c r="H127" s="32">
        <f>G127/G10</f>
        <v>-1.6576513697435003E-2</v>
      </c>
      <c r="I127" s="3"/>
      <c r="J127" s="3"/>
    </row>
    <row r="128" spans="2:10" x14ac:dyDescent="0.25">
      <c r="B128" s="13" t="s">
        <v>92</v>
      </c>
      <c r="C128" s="130">
        <v>0</v>
      </c>
      <c r="D128" s="22">
        <f>C128+Январь!D128</f>
        <v>0</v>
      </c>
      <c r="E128" s="31">
        <f>D128/D10</f>
        <v>0</v>
      </c>
      <c r="F128" s="131">
        <v>0</v>
      </c>
      <c r="G128" s="22">
        <f>F128+Январь!G128</f>
        <v>0</v>
      </c>
      <c r="H128" s="32">
        <f>G128/G10</f>
        <v>0</v>
      </c>
      <c r="I128" s="3"/>
      <c r="J128" s="3"/>
    </row>
    <row r="129" spans="2:10" x14ac:dyDescent="0.25">
      <c r="B129" s="13" t="s">
        <v>93</v>
      </c>
      <c r="C129" s="130">
        <v>0</v>
      </c>
      <c r="D129" s="22">
        <f>C129+Январь!D129</f>
        <v>0</v>
      </c>
      <c r="E129" s="31">
        <f>D129/D10</f>
        <v>0</v>
      </c>
      <c r="F129" s="131">
        <v>0</v>
      </c>
      <c r="G129" s="22">
        <f>F129+Январь!G129</f>
        <v>0</v>
      </c>
      <c r="H129" s="32">
        <f>G129/G10</f>
        <v>0</v>
      </c>
      <c r="I129" s="3"/>
      <c r="J129" s="3"/>
    </row>
    <row r="130" spans="2:10" x14ac:dyDescent="0.25">
      <c r="B130" s="13"/>
      <c r="C130" s="137"/>
      <c r="D130" s="27"/>
      <c r="E130" s="27"/>
      <c r="F130" s="138"/>
      <c r="G130" s="27"/>
      <c r="H130" s="28"/>
      <c r="I130" s="3"/>
      <c r="J130" s="3"/>
    </row>
    <row r="131" spans="2:10" x14ac:dyDescent="0.25">
      <c r="B131" s="50" t="s">
        <v>94</v>
      </c>
      <c r="C131" s="70">
        <f t="shared" ref="C131:H131" si="15">SUM(C115:C130)</f>
        <v>-555</v>
      </c>
      <c r="D131" s="71">
        <f t="shared" si="15"/>
        <v>-1079</v>
      </c>
      <c r="E131" s="72">
        <f t="shared" si="15"/>
        <v>-3.1517452899079888E-2</v>
      </c>
      <c r="F131" s="71">
        <f t="shared" si="15"/>
        <v>-123</v>
      </c>
      <c r="G131" s="71">
        <f t="shared" si="15"/>
        <v>-708</v>
      </c>
      <c r="H131" s="73">
        <f t="shared" si="15"/>
        <v>-4.1179549816785899E-2</v>
      </c>
      <c r="I131" s="3"/>
      <c r="J131" s="3"/>
    </row>
    <row r="132" spans="2:10" ht="15.75" thickBot="1" x14ac:dyDescent="0.3">
      <c r="B132" s="13"/>
      <c r="C132" s="26"/>
      <c r="D132" s="27"/>
      <c r="E132" s="27"/>
      <c r="F132" s="27"/>
      <c r="G132" s="27"/>
      <c r="H132" s="28"/>
      <c r="I132" s="3"/>
      <c r="J132" s="3"/>
    </row>
    <row r="133" spans="2:10" ht="15.75" thickBot="1" x14ac:dyDescent="0.3">
      <c r="B133" s="61" t="s">
        <v>95</v>
      </c>
      <c r="C133" s="62">
        <f t="shared" ref="C133:G133" si="16">C131+C112+C103+C97+C91+C84+C66</f>
        <v>-17660.940000000002</v>
      </c>
      <c r="D133" s="63">
        <f t="shared" si="16"/>
        <v>-29974.940000000002</v>
      </c>
      <c r="E133" s="64">
        <f>D133/D10</f>
        <v>-0.87556418869577923</v>
      </c>
      <c r="F133" s="63">
        <f t="shared" si="16"/>
        <v>-9479.73</v>
      </c>
      <c r="G133" s="63">
        <f t="shared" si="16"/>
        <v>-15444.73</v>
      </c>
      <c r="H133" s="65">
        <f>G133/G10</f>
        <v>-0.8983150119234572</v>
      </c>
      <c r="I133" s="3"/>
      <c r="J133" s="3"/>
    </row>
    <row r="134" spans="2:10" ht="15.75" thickBot="1" x14ac:dyDescent="0.3">
      <c r="B134" s="13" t="s">
        <v>0</v>
      </c>
      <c r="C134" s="30"/>
      <c r="D134" s="25"/>
      <c r="E134" s="31"/>
      <c r="F134" s="25"/>
      <c r="G134" s="25"/>
      <c r="H134" s="32"/>
      <c r="I134" s="3"/>
      <c r="J134" s="3"/>
    </row>
    <row r="135" spans="2:10" ht="15.75" thickBot="1" x14ac:dyDescent="0.3">
      <c r="B135" s="61" t="s">
        <v>96</v>
      </c>
      <c r="C135" s="93">
        <f t="shared" ref="C135:H135" si="17">C133+C48</f>
        <v>-18685.940000000002</v>
      </c>
      <c r="D135" s="94">
        <f t="shared" si="17"/>
        <v>-31469.940000000002</v>
      </c>
      <c r="E135" s="95">
        <f t="shared" si="17"/>
        <v>-0.91923294873667305</v>
      </c>
      <c r="F135" s="94">
        <f t="shared" si="17"/>
        <v>-10404.629999999999</v>
      </c>
      <c r="G135" s="94">
        <f t="shared" si="17"/>
        <v>-16474.63</v>
      </c>
      <c r="H135" s="96">
        <f t="shared" si="17"/>
        <v>-0.95821729773745123</v>
      </c>
      <c r="I135" s="3"/>
      <c r="J135" s="3"/>
    </row>
    <row r="136" spans="2:10" ht="15.75" thickBot="1" x14ac:dyDescent="0.3">
      <c r="B136" s="13" t="s">
        <v>0</v>
      </c>
      <c r="C136" s="26"/>
      <c r="D136" s="27"/>
      <c r="E136" s="27"/>
      <c r="F136" s="27"/>
      <c r="G136" s="27"/>
      <c r="H136" s="28"/>
      <c r="I136" s="3"/>
      <c r="J136" s="3"/>
    </row>
    <row r="137" spans="2:10" ht="15.75" thickBot="1" x14ac:dyDescent="0.3">
      <c r="B137" s="61" t="s">
        <v>97</v>
      </c>
      <c r="C137" s="93">
        <f>C15+C135</f>
        <v>249.05999999999767</v>
      </c>
      <c r="D137" s="94">
        <f>D15+D135</f>
        <v>2765.0599999999977</v>
      </c>
      <c r="E137" s="95">
        <f>D137/D10</f>
        <v>8.0767051263326936E-2</v>
      </c>
      <c r="F137" s="94">
        <f>F15+F135</f>
        <v>228.3700000000008</v>
      </c>
      <c r="G137" s="94">
        <f>G15+G135</f>
        <v>718.36999999999898</v>
      </c>
      <c r="H137" s="96">
        <f>G137/G10</f>
        <v>4.1782702262548654E-2</v>
      </c>
      <c r="I137" s="3"/>
      <c r="J137" s="3"/>
    </row>
    <row r="138" spans="2:10" x14ac:dyDescent="0.25">
      <c r="B138" s="13" t="s">
        <v>0</v>
      </c>
      <c r="C138" s="26"/>
      <c r="D138" s="27"/>
      <c r="E138" s="27"/>
      <c r="F138" s="27"/>
      <c r="G138" s="27"/>
      <c r="H138" s="28"/>
      <c r="I138" s="3"/>
      <c r="J138" s="3"/>
    </row>
    <row r="139" spans="2:10" x14ac:dyDescent="0.25">
      <c r="B139" s="13" t="s">
        <v>98</v>
      </c>
      <c r="C139" s="26"/>
      <c r="D139" s="27"/>
      <c r="E139" s="27"/>
      <c r="F139" s="27"/>
      <c r="G139" s="27"/>
      <c r="H139" s="28"/>
      <c r="I139" s="3"/>
      <c r="J139" s="3"/>
    </row>
    <row r="140" spans="2:10" x14ac:dyDescent="0.25">
      <c r="B140" s="13" t="s">
        <v>99</v>
      </c>
      <c r="C140" s="26"/>
      <c r="D140" s="27"/>
      <c r="E140" s="27"/>
      <c r="F140" s="27"/>
      <c r="G140" s="27"/>
      <c r="H140" s="28"/>
      <c r="I140" s="3"/>
      <c r="J140" s="3"/>
    </row>
    <row r="141" spans="2:10" x14ac:dyDescent="0.25">
      <c r="B141" s="13" t="s">
        <v>100</v>
      </c>
      <c r="C141" s="130">
        <v>35</v>
      </c>
      <c r="D141" s="22">
        <f>C141+Январь!D141</f>
        <v>35</v>
      </c>
      <c r="E141" s="31">
        <f>D141/D10</f>
        <v>1.0223455527968454E-3</v>
      </c>
      <c r="F141" s="131">
        <v>0</v>
      </c>
      <c r="G141" s="22">
        <f>F141+Январь!G141</f>
        <v>0</v>
      </c>
      <c r="H141" s="32">
        <f>G141/G10</f>
        <v>0</v>
      </c>
      <c r="I141" s="3"/>
      <c r="J141" s="3"/>
    </row>
    <row r="142" spans="2:10" x14ac:dyDescent="0.25">
      <c r="B142" s="13" t="s">
        <v>101</v>
      </c>
      <c r="C142" s="130">
        <v>0</v>
      </c>
      <c r="D142" s="22">
        <f>C142+Январь!D142</f>
        <v>50</v>
      </c>
      <c r="E142" s="31">
        <f>D142/D10</f>
        <v>1.4604936468526361E-3</v>
      </c>
      <c r="F142" s="131">
        <v>0</v>
      </c>
      <c r="G142" s="22">
        <f>F142+Январь!G142</f>
        <v>14</v>
      </c>
      <c r="H142" s="32">
        <f>G142/G10</f>
        <v>8.1428488338277207E-4</v>
      </c>
      <c r="I142" s="3"/>
      <c r="J142" s="3"/>
    </row>
    <row r="143" spans="2:10" x14ac:dyDescent="0.25">
      <c r="B143" s="79" t="s">
        <v>127</v>
      </c>
      <c r="C143" s="110">
        <f t="shared" ref="C143:H143" si="18">SUM(C141:C142)</f>
        <v>35</v>
      </c>
      <c r="D143" s="111">
        <f t="shared" si="18"/>
        <v>85</v>
      </c>
      <c r="E143" s="112">
        <f t="shared" si="18"/>
        <v>2.4828391996494815E-3</v>
      </c>
      <c r="F143" s="111">
        <f t="shared" si="18"/>
        <v>0</v>
      </c>
      <c r="G143" s="111">
        <f t="shared" si="18"/>
        <v>14</v>
      </c>
      <c r="H143" s="113">
        <f t="shared" si="18"/>
        <v>8.1428488338277207E-4</v>
      </c>
      <c r="I143" s="3"/>
      <c r="J143" s="3"/>
    </row>
    <row r="144" spans="2:10" x14ac:dyDescent="0.25">
      <c r="B144" s="13" t="s">
        <v>0</v>
      </c>
      <c r="C144" s="26"/>
      <c r="D144" s="27"/>
      <c r="E144" s="27"/>
      <c r="F144" s="27"/>
      <c r="G144" s="27"/>
      <c r="H144" s="28"/>
      <c r="I144" s="3"/>
      <c r="J144" s="3"/>
    </row>
    <row r="145" spans="2:10" x14ac:dyDescent="0.25">
      <c r="B145" s="13" t="s">
        <v>102</v>
      </c>
      <c r="C145" s="26"/>
      <c r="D145" s="27"/>
      <c r="E145" s="27"/>
      <c r="F145" s="27"/>
      <c r="G145" s="27"/>
      <c r="H145" s="28"/>
      <c r="I145" s="3"/>
      <c r="J145" s="3"/>
    </row>
    <row r="146" spans="2:10" x14ac:dyDescent="0.25">
      <c r="B146" s="13" t="s">
        <v>132</v>
      </c>
      <c r="C146" s="130">
        <v>0</v>
      </c>
      <c r="D146" s="22">
        <f>C146+Январь!D146</f>
        <v>-47</v>
      </c>
      <c r="E146" s="31">
        <f>D146/D10</f>
        <v>-1.3728640280414781E-3</v>
      </c>
      <c r="F146" s="131">
        <v>0</v>
      </c>
      <c r="G146" s="22">
        <f>F146+Январь!G146</f>
        <v>-210</v>
      </c>
      <c r="H146" s="32">
        <f>G146/G10</f>
        <v>-1.2214273250741581E-2</v>
      </c>
      <c r="I146" s="3"/>
      <c r="J146" s="3"/>
    </row>
    <row r="147" spans="2:10" x14ac:dyDescent="0.25">
      <c r="B147" s="13" t="s">
        <v>129</v>
      </c>
      <c r="C147" s="130">
        <v>0</v>
      </c>
      <c r="D147" s="22">
        <f>C147+Январь!D147</f>
        <v>0</v>
      </c>
      <c r="E147" s="31">
        <f>D147/D10</f>
        <v>0</v>
      </c>
      <c r="F147" s="131">
        <v>0</v>
      </c>
      <c r="G147" s="22">
        <f>F147+Январь!G147</f>
        <v>0</v>
      </c>
      <c r="H147" s="32">
        <f>G147/G10</f>
        <v>0</v>
      </c>
      <c r="I147" s="3"/>
      <c r="J147" s="3"/>
    </row>
    <row r="148" spans="2:10" x14ac:dyDescent="0.25">
      <c r="B148" s="79" t="s">
        <v>103</v>
      </c>
      <c r="C148" s="110">
        <f t="shared" ref="C148:H148" si="19">SUM(C146:C147)</f>
        <v>0</v>
      </c>
      <c r="D148" s="111">
        <f t="shared" si="19"/>
        <v>-47</v>
      </c>
      <c r="E148" s="112">
        <f t="shared" si="19"/>
        <v>-1.3728640280414781E-3</v>
      </c>
      <c r="F148" s="111">
        <f t="shared" si="19"/>
        <v>0</v>
      </c>
      <c r="G148" s="111">
        <f t="shared" si="19"/>
        <v>-210</v>
      </c>
      <c r="H148" s="113">
        <f t="shared" si="19"/>
        <v>-1.2214273250741581E-2</v>
      </c>
      <c r="I148" s="3"/>
      <c r="J148" s="3"/>
    </row>
    <row r="149" spans="2:10" x14ac:dyDescent="0.25">
      <c r="B149" s="13" t="s">
        <v>0</v>
      </c>
      <c r="C149" s="26"/>
      <c r="D149" s="27"/>
      <c r="E149" s="27"/>
      <c r="F149" s="27"/>
      <c r="G149" s="27"/>
      <c r="H149" s="28"/>
      <c r="I149" s="3"/>
      <c r="J149" s="3"/>
    </row>
    <row r="150" spans="2:10" x14ac:dyDescent="0.25">
      <c r="B150" s="50" t="s">
        <v>104</v>
      </c>
      <c r="C150" s="60">
        <f t="shared" ref="C150:H150" si="20">C148+C143</f>
        <v>35</v>
      </c>
      <c r="D150" s="59">
        <f t="shared" si="20"/>
        <v>38</v>
      </c>
      <c r="E150" s="51">
        <f t="shared" si="20"/>
        <v>1.1099751716080034E-3</v>
      </c>
      <c r="F150" s="59">
        <f t="shared" si="20"/>
        <v>0</v>
      </c>
      <c r="G150" s="59">
        <f t="shared" si="20"/>
        <v>-196</v>
      </c>
      <c r="H150" s="52">
        <f t="shared" si="20"/>
        <v>-1.139998836735881E-2</v>
      </c>
      <c r="I150" s="3"/>
      <c r="J150" s="3"/>
    </row>
    <row r="151" spans="2:10" x14ac:dyDescent="0.25">
      <c r="B151" s="13" t="s">
        <v>0</v>
      </c>
      <c r="C151" s="34"/>
      <c r="D151" s="33"/>
      <c r="E151" s="27"/>
      <c r="F151" s="27"/>
      <c r="G151" s="27"/>
      <c r="H151" s="28"/>
      <c r="I151" s="3"/>
      <c r="J151" s="3"/>
    </row>
    <row r="152" spans="2:10" x14ac:dyDescent="0.25">
      <c r="B152" s="12" t="s">
        <v>105</v>
      </c>
      <c r="C152" s="35">
        <f>C137+C150</f>
        <v>284.05999999999767</v>
      </c>
      <c r="D152" s="36">
        <f>D137+D150</f>
        <v>2803.0599999999977</v>
      </c>
      <c r="E152" s="37">
        <f>D152/D10</f>
        <v>8.1877026434934941E-2</v>
      </c>
      <c r="F152" s="36">
        <f>F137+F150</f>
        <v>228.3700000000008</v>
      </c>
      <c r="G152" s="36">
        <f>G137+G150</f>
        <v>522.36999999999898</v>
      </c>
      <c r="H152" s="38">
        <f>G152/G10</f>
        <v>3.0382713895189845E-2</v>
      </c>
      <c r="I152" s="3"/>
      <c r="J152" s="3"/>
    </row>
    <row r="153" spans="2:10" x14ac:dyDescent="0.25">
      <c r="B153" s="14" t="s">
        <v>106</v>
      </c>
      <c r="C153" s="41"/>
      <c r="D153" s="39"/>
      <c r="E153" s="39"/>
      <c r="F153" s="39"/>
      <c r="G153" s="39"/>
      <c r="H153" s="40"/>
      <c r="I153" s="3"/>
      <c r="J153" s="3"/>
    </row>
    <row r="154" spans="2:10" x14ac:dyDescent="0.25">
      <c r="B154" s="13" t="s">
        <v>0</v>
      </c>
      <c r="C154" s="26"/>
      <c r="D154" s="27"/>
      <c r="E154" s="27"/>
      <c r="F154" s="27"/>
      <c r="G154" s="27"/>
      <c r="H154" s="28"/>
      <c r="I154" s="3"/>
      <c r="J154" s="3"/>
    </row>
    <row r="155" spans="2:10" ht="15.75" thickBot="1" x14ac:dyDescent="0.3">
      <c r="B155" s="12" t="s">
        <v>107</v>
      </c>
      <c r="C155" s="35">
        <f>C137+C150</f>
        <v>284.05999999999767</v>
      </c>
      <c r="D155" s="36">
        <f>D137+D150</f>
        <v>2803.0599999999977</v>
      </c>
      <c r="E155" s="37">
        <f>D155/D10</f>
        <v>8.1877026434934941E-2</v>
      </c>
      <c r="F155" s="36">
        <f>F137+F150</f>
        <v>228.3700000000008</v>
      </c>
      <c r="G155" s="36">
        <f>G137+G150</f>
        <v>522.36999999999898</v>
      </c>
      <c r="H155" s="38">
        <f>G155/G10</f>
        <v>3.0382713895189845E-2</v>
      </c>
      <c r="I155" s="3"/>
      <c r="J155" s="3"/>
    </row>
    <row r="156" spans="2:10" x14ac:dyDescent="0.25">
      <c r="B156" s="121" t="s">
        <v>0</v>
      </c>
      <c r="C156" s="102"/>
      <c r="D156" s="103"/>
      <c r="E156" s="103"/>
      <c r="F156" s="103"/>
      <c r="G156" s="103"/>
      <c r="H156" s="104"/>
      <c r="I156" s="3"/>
      <c r="J156" s="3"/>
    </row>
    <row r="157" spans="2:10" ht="60.75" thickBot="1" x14ac:dyDescent="0.3">
      <c r="B157" s="122" t="s">
        <v>108</v>
      </c>
      <c r="C157" s="105">
        <f>C137+C150</f>
        <v>284.05999999999767</v>
      </c>
      <c r="D157" s="106">
        <f>D137+D150</f>
        <v>2803.0599999999977</v>
      </c>
      <c r="E157" s="107">
        <f>D157/D10</f>
        <v>8.1877026434934941E-2</v>
      </c>
      <c r="F157" s="106">
        <f>F137+F150</f>
        <v>228.3700000000008</v>
      </c>
      <c r="G157" s="106">
        <f>G137+G150</f>
        <v>522.36999999999898</v>
      </c>
      <c r="H157" s="108">
        <f>G157/G10</f>
        <v>3.0382713895189845E-2</v>
      </c>
      <c r="I157" s="3"/>
      <c r="J157" s="3"/>
    </row>
    <row r="158" spans="2:10" x14ac:dyDescent="0.25">
      <c r="B158" s="4"/>
      <c r="C158" s="5"/>
      <c r="D158" s="5"/>
      <c r="E158" s="5"/>
      <c r="F158" s="5"/>
      <c r="G158" s="5"/>
      <c r="H158" s="5"/>
      <c r="I158" s="3"/>
      <c r="J158" s="3"/>
    </row>
    <row r="159" spans="2:10" x14ac:dyDescent="0.25">
      <c r="B159" s="4"/>
      <c r="C159" s="4"/>
      <c r="D159" s="4"/>
      <c r="E159" s="4"/>
      <c r="F159" s="4"/>
      <c r="G159" s="4"/>
      <c r="H159" s="4"/>
      <c r="I159" s="2"/>
      <c r="J159" s="2"/>
    </row>
    <row r="160" spans="2:10" x14ac:dyDescent="0.25">
      <c r="B160" s="4"/>
      <c r="C160" s="4"/>
      <c r="D160" s="4"/>
      <c r="E160" s="4"/>
      <c r="F160" s="4"/>
      <c r="G160" s="4"/>
      <c r="H160" s="4"/>
      <c r="I160" s="2"/>
      <c r="J160" s="2"/>
    </row>
    <row r="161" spans="2:10" x14ac:dyDescent="0.25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5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5">
      <c r="B163" s="2"/>
      <c r="C163" s="2"/>
      <c r="D163" s="2"/>
      <c r="E163" s="2"/>
      <c r="F163" s="2"/>
      <c r="G163" s="2"/>
      <c r="H163" s="2"/>
      <c r="I163" s="2"/>
      <c r="J163" s="2"/>
    </row>
  </sheetData>
  <sheetProtection algorithmName="SHA-512" hashValue="jt7uhfcER1UvO8wwYsSWrrlJcwd5R5wbr5ETGQmwQPzDFblmEGXe8+uSRdrZL/zVAmYVYimD/p3p37fJ3F6rYg==" saltValue="7cpQjKlL3g3kvnJc2PuEQ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1023B-C9B8-46E2-A4CE-FC1BA47C9F3B}">
  <dimension ref="B1:M163"/>
  <sheetViews>
    <sheetView workbookViewId="0">
      <selection activeCell="D82" sqref="D82"/>
    </sheetView>
  </sheetViews>
  <sheetFormatPr defaultRowHeight="15" x14ac:dyDescent="0.25"/>
  <cols>
    <col min="2" max="2" width="65.28515625" customWidth="1"/>
    <col min="3" max="3" width="15.85546875" customWidth="1"/>
    <col min="4" max="4" width="18.28515625" customWidth="1"/>
    <col min="5" max="5" width="13.7109375" customWidth="1"/>
    <col min="6" max="6" width="13.85546875" customWidth="1"/>
    <col min="7" max="7" width="17.7109375" customWidth="1"/>
    <col min="8" max="8" width="13.5703125" customWidth="1"/>
    <col min="12" max="12" width="12.5703125" bestFit="1" customWidth="1"/>
  </cols>
  <sheetData>
    <row r="1" spans="2:12" x14ac:dyDescent="0.25">
      <c r="B1" s="6" t="s">
        <v>1</v>
      </c>
      <c r="C1" s="7"/>
      <c r="D1" s="7"/>
      <c r="E1" s="7"/>
      <c r="F1" s="7"/>
      <c r="G1" s="7"/>
      <c r="H1" s="7"/>
    </row>
    <row r="2" spans="2:12" x14ac:dyDescent="0.25">
      <c r="B2" s="7"/>
      <c r="C2" s="7" t="s">
        <v>109</v>
      </c>
      <c r="D2" s="7"/>
      <c r="E2" s="7"/>
      <c r="F2" s="7"/>
      <c r="G2" s="7"/>
      <c r="H2" s="7"/>
    </row>
    <row r="3" spans="2:12" x14ac:dyDescent="0.25">
      <c r="B3" s="4"/>
      <c r="C3" s="4"/>
      <c r="D3" s="4"/>
      <c r="E3" s="4"/>
      <c r="F3" s="4"/>
      <c r="G3" s="4"/>
      <c r="H3" s="4"/>
    </row>
    <row r="4" spans="2:12" ht="48.75" x14ac:dyDescent="0.25">
      <c r="B4" s="8" t="s">
        <v>2</v>
      </c>
      <c r="C4" s="9" t="s">
        <v>110</v>
      </c>
      <c r="D4" s="10" t="s">
        <v>111</v>
      </c>
      <c r="E4" s="9" t="s">
        <v>112</v>
      </c>
      <c r="F4" s="10" t="s">
        <v>113</v>
      </c>
      <c r="G4" s="10" t="s">
        <v>114</v>
      </c>
      <c r="H4" s="11" t="s">
        <v>115</v>
      </c>
    </row>
    <row r="5" spans="2:12" x14ac:dyDescent="0.25">
      <c r="B5" s="46" t="s">
        <v>3</v>
      </c>
      <c r="C5" s="15"/>
      <c r="D5" s="16"/>
      <c r="E5" s="16"/>
      <c r="F5" s="16"/>
      <c r="G5" s="16"/>
      <c r="H5" s="17"/>
      <c r="I5" s="2"/>
      <c r="J5" s="2"/>
    </row>
    <row r="6" spans="2:12" x14ac:dyDescent="0.25">
      <c r="B6" s="13" t="s">
        <v>0</v>
      </c>
      <c r="C6" s="18"/>
      <c r="D6" s="19"/>
      <c r="E6" s="19"/>
      <c r="F6" s="19"/>
      <c r="G6" s="19"/>
      <c r="H6" s="20"/>
      <c r="I6" s="2"/>
      <c r="J6" s="2"/>
    </row>
    <row r="7" spans="2:12" x14ac:dyDescent="0.25">
      <c r="B7" s="13" t="s">
        <v>4</v>
      </c>
      <c r="C7" s="130">
        <v>25000</v>
      </c>
      <c r="D7" s="22">
        <f>C7+Февраль!D7</f>
        <v>59235</v>
      </c>
      <c r="E7" s="23">
        <f>D7/D10</f>
        <v>1</v>
      </c>
      <c r="F7" s="131">
        <v>13538</v>
      </c>
      <c r="G7" s="22">
        <f>F7+Февраль!G7</f>
        <v>30731</v>
      </c>
      <c r="H7" s="24">
        <f>G7/G10</f>
        <v>1</v>
      </c>
      <c r="I7" s="3"/>
      <c r="J7" s="3"/>
    </row>
    <row r="8" spans="2:12" x14ac:dyDescent="0.25">
      <c r="B8" s="13" t="s">
        <v>5</v>
      </c>
      <c r="C8" s="130">
        <v>0</v>
      </c>
      <c r="D8" s="22">
        <f>C8+Февраль!D8</f>
        <v>0</v>
      </c>
      <c r="E8" s="23">
        <f>D8/D10</f>
        <v>0</v>
      </c>
      <c r="F8" s="131">
        <v>0</v>
      </c>
      <c r="G8" s="22">
        <f>F8+Февраль!G8</f>
        <v>0</v>
      </c>
      <c r="H8" s="24">
        <f>G8/G10</f>
        <v>0</v>
      </c>
      <c r="I8" s="3"/>
      <c r="J8" s="3"/>
    </row>
    <row r="9" spans="2:12" x14ac:dyDescent="0.25">
      <c r="B9" s="13" t="s">
        <v>6</v>
      </c>
      <c r="C9" s="130">
        <v>0</v>
      </c>
      <c r="D9" s="22">
        <f>C9+Февраль!D9</f>
        <v>0</v>
      </c>
      <c r="E9" s="23">
        <f>D9/D10</f>
        <v>0</v>
      </c>
      <c r="F9" s="131">
        <v>0</v>
      </c>
      <c r="G9" s="22">
        <f>F9+Февраль!G9</f>
        <v>0</v>
      </c>
      <c r="H9" s="24">
        <f>G9/G10</f>
        <v>0</v>
      </c>
      <c r="I9" s="3"/>
      <c r="J9" s="3"/>
    </row>
    <row r="10" spans="2:12" x14ac:dyDescent="0.25">
      <c r="B10" s="88" t="s">
        <v>7</v>
      </c>
      <c r="C10" s="89">
        <f t="shared" ref="C10:H10" si="0">SUM(C7:C9)</f>
        <v>25000</v>
      </c>
      <c r="D10" s="90">
        <f t="shared" si="0"/>
        <v>59235</v>
      </c>
      <c r="E10" s="91">
        <f t="shared" si="0"/>
        <v>1</v>
      </c>
      <c r="F10" s="90">
        <f t="shared" si="0"/>
        <v>13538</v>
      </c>
      <c r="G10" s="90">
        <f t="shared" si="0"/>
        <v>30731</v>
      </c>
      <c r="H10" s="92">
        <f t="shared" si="0"/>
        <v>1</v>
      </c>
      <c r="I10" s="3"/>
      <c r="J10" s="3"/>
    </row>
    <row r="11" spans="2:12" x14ac:dyDescent="0.25">
      <c r="B11" s="13" t="s">
        <v>0</v>
      </c>
      <c r="C11" s="26"/>
      <c r="D11" s="27"/>
      <c r="E11" s="27"/>
      <c r="F11" s="27"/>
      <c r="G11" s="27"/>
      <c r="H11" s="28"/>
      <c r="I11" s="3"/>
      <c r="J11" s="3"/>
    </row>
    <row r="12" spans="2:12" x14ac:dyDescent="0.25">
      <c r="B12" s="13"/>
      <c r="C12" s="26"/>
      <c r="D12" s="27"/>
      <c r="E12" s="27"/>
      <c r="F12" s="27"/>
      <c r="G12" s="27"/>
      <c r="H12" s="28"/>
      <c r="I12" s="3"/>
      <c r="J12" s="3"/>
    </row>
    <row r="13" spans="2:12" x14ac:dyDescent="0.25">
      <c r="B13" s="13" t="s">
        <v>126</v>
      </c>
      <c r="C13" s="130">
        <v>296</v>
      </c>
      <c r="D13" s="22">
        <f>C13+Февраль!D13</f>
        <v>296</v>
      </c>
      <c r="E13" s="29">
        <f>D13/D10</f>
        <v>4.9970456655693421E-3</v>
      </c>
      <c r="F13" s="131">
        <v>0</v>
      </c>
      <c r="G13" s="22">
        <f>F13+Февраль!G13</f>
        <v>0</v>
      </c>
      <c r="H13" s="24">
        <f>G13/G10</f>
        <v>0</v>
      </c>
      <c r="I13" s="3"/>
      <c r="J13" s="3"/>
      <c r="L13" s="1"/>
    </row>
    <row r="14" spans="2:12" x14ac:dyDescent="0.25">
      <c r="B14" s="13" t="s">
        <v>0</v>
      </c>
      <c r="C14" s="26"/>
      <c r="D14" s="27"/>
      <c r="E14" s="27"/>
      <c r="F14" s="27"/>
      <c r="G14" s="27"/>
      <c r="H14" s="28"/>
      <c r="I14" s="3"/>
      <c r="J14" s="3"/>
    </row>
    <row r="15" spans="2:12" x14ac:dyDescent="0.25">
      <c r="B15" s="50" t="s">
        <v>8</v>
      </c>
      <c r="C15" s="78">
        <f>C10+C13</f>
        <v>25296</v>
      </c>
      <c r="D15" s="76">
        <f>D10+D13</f>
        <v>59531</v>
      </c>
      <c r="E15" s="119">
        <f>E10+E13</f>
        <v>1.0049970456655692</v>
      </c>
      <c r="F15" s="76">
        <f>F10+F13</f>
        <v>13538</v>
      </c>
      <c r="G15" s="76">
        <f>G10+G13</f>
        <v>30731</v>
      </c>
      <c r="H15" s="120">
        <f>G15/G10</f>
        <v>1</v>
      </c>
      <c r="I15" s="3"/>
      <c r="J15" s="3"/>
    </row>
    <row r="16" spans="2:12" x14ac:dyDescent="0.25">
      <c r="B16" s="13"/>
      <c r="C16" s="26"/>
      <c r="D16" s="27"/>
      <c r="E16" s="27"/>
      <c r="F16" s="27"/>
      <c r="G16" s="27"/>
      <c r="H16" s="28"/>
      <c r="I16" s="3"/>
      <c r="J16" s="3"/>
      <c r="L16" s="1"/>
    </row>
    <row r="17" spans="2:13" x14ac:dyDescent="0.25">
      <c r="B17" s="42" t="s">
        <v>9</v>
      </c>
      <c r="C17" s="26"/>
      <c r="D17" s="27"/>
      <c r="E17" s="27"/>
      <c r="F17" s="27"/>
      <c r="G17" s="27"/>
      <c r="H17" s="28"/>
      <c r="I17" s="3"/>
      <c r="J17" s="3"/>
      <c r="L17" s="1"/>
    </row>
    <row r="18" spans="2:13" x14ac:dyDescent="0.25">
      <c r="B18" s="13" t="s">
        <v>10</v>
      </c>
      <c r="C18" s="27"/>
      <c r="D18" s="27"/>
      <c r="E18" s="27"/>
      <c r="F18" s="27"/>
      <c r="G18" s="27"/>
      <c r="H18" s="28"/>
      <c r="I18" s="3"/>
      <c r="J18" s="3"/>
    </row>
    <row r="19" spans="2:13" x14ac:dyDescent="0.25">
      <c r="B19" s="13" t="s">
        <v>0</v>
      </c>
      <c r="C19" s="27"/>
      <c r="D19" s="27"/>
      <c r="E19" s="27"/>
      <c r="F19" s="27"/>
      <c r="G19" s="27"/>
      <c r="H19" s="28"/>
      <c r="I19" s="3"/>
      <c r="J19" s="3"/>
    </row>
    <row r="20" spans="2:13" x14ac:dyDescent="0.25">
      <c r="B20" s="13" t="s">
        <v>11</v>
      </c>
      <c r="C20" s="27"/>
      <c r="D20" s="27"/>
      <c r="E20" s="27"/>
      <c r="F20" s="27"/>
      <c r="G20" s="27"/>
      <c r="H20" s="28"/>
      <c r="I20" s="3"/>
      <c r="J20" s="3"/>
    </row>
    <row r="21" spans="2:13" x14ac:dyDescent="0.25">
      <c r="B21" s="13" t="s">
        <v>12</v>
      </c>
      <c r="C21" s="131">
        <v>-1760</v>
      </c>
      <c r="D21" s="22">
        <f>C21+Февраль!D21</f>
        <v>-2620</v>
      </c>
      <c r="E21" s="31">
        <f>D21/D10</f>
        <v>-4.4230606904701611E-2</v>
      </c>
      <c r="F21" s="131">
        <v>-632</v>
      </c>
      <c r="G21" s="22">
        <f>F21+Февраль!G21</f>
        <v>-981</v>
      </c>
      <c r="H21" s="32">
        <f>G21/G10</f>
        <v>-3.1922163287885198E-2</v>
      </c>
      <c r="I21" s="3"/>
      <c r="J21" s="3"/>
    </row>
    <row r="22" spans="2:13" x14ac:dyDescent="0.25">
      <c r="B22" s="13" t="s">
        <v>13</v>
      </c>
      <c r="C22" s="131">
        <v>0</v>
      </c>
      <c r="D22" s="22">
        <f>C22+Февраль!D22</f>
        <v>0</v>
      </c>
      <c r="E22" s="31">
        <f>D22/D10</f>
        <v>0</v>
      </c>
      <c r="F22" s="131">
        <v>0</v>
      </c>
      <c r="G22" s="22">
        <f>F22+Февраль!G22</f>
        <v>0</v>
      </c>
      <c r="H22" s="32">
        <f>G22/G10</f>
        <v>0</v>
      </c>
      <c r="I22" s="3"/>
      <c r="J22" s="3"/>
      <c r="M22" s="140"/>
    </row>
    <row r="23" spans="2:13" x14ac:dyDescent="0.25">
      <c r="B23" s="13" t="s">
        <v>14</v>
      </c>
      <c r="C23" s="131">
        <v>0</v>
      </c>
      <c r="D23" s="22">
        <f>C23+Февраль!D23</f>
        <v>0</v>
      </c>
      <c r="E23" s="31">
        <f>D23/D10</f>
        <v>0</v>
      </c>
      <c r="F23" s="131">
        <v>0</v>
      </c>
      <c r="G23" s="22">
        <f>F23+Февраль!G23</f>
        <v>0</v>
      </c>
      <c r="H23" s="32">
        <f>G23/G10</f>
        <v>0</v>
      </c>
      <c r="I23" s="3"/>
      <c r="J23" s="3"/>
    </row>
    <row r="24" spans="2:13" x14ac:dyDescent="0.25">
      <c r="B24" s="13" t="s">
        <v>15</v>
      </c>
      <c r="C24" s="131">
        <v>0</v>
      </c>
      <c r="D24" s="22">
        <f>C24+Февраль!D24</f>
        <v>-130</v>
      </c>
      <c r="E24" s="31">
        <f>D24/D10</f>
        <v>-2.1946484342027519E-3</v>
      </c>
      <c r="F24" s="131">
        <v>0</v>
      </c>
      <c r="G24" s="22">
        <f>F24+Февраль!G24</f>
        <v>-630.9</v>
      </c>
      <c r="H24" s="32">
        <f>G24/G10</f>
        <v>-2.0529758224594057E-2</v>
      </c>
      <c r="I24" s="3"/>
      <c r="J24" s="3"/>
    </row>
    <row r="25" spans="2:13" x14ac:dyDescent="0.25">
      <c r="B25" s="79" t="s">
        <v>16</v>
      </c>
      <c r="C25" s="111">
        <f t="shared" ref="C25:H25" si="1">SUM(C21:C24)</f>
        <v>-1760</v>
      </c>
      <c r="D25" s="111">
        <f t="shared" si="1"/>
        <v>-2750</v>
      </c>
      <c r="E25" s="112">
        <f t="shared" si="1"/>
        <v>-4.6425255338904362E-2</v>
      </c>
      <c r="F25" s="111">
        <f t="shared" si="1"/>
        <v>-632</v>
      </c>
      <c r="G25" s="111">
        <f t="shared" si="1"/>
        <v>-1611.9</v>
      </c>
      <c r="H25" s="113">
        <f t="shared" si="1"/>
        <v>-5.2451921512479252E-2</v>
      </c>
      <c r="I25" s="3"/>
      <c r="J25" s="3"/>
    </row>
    <row r="26" spans="2:13" x14ac:dyDescent="0.25">
      <c r="B26" s="13" t="s">
        <v>0</v>
      </c>
      <c r="C26" s="33"/>
      <c r="D26" s="33"/>
      <c r="E26" s="27"/>
      <c r="F26" s="27"/>
      <c r="G26" s="27"/>
      <c r="H26" s="28"/>
      <c r="I26" s="3"/>
      <c r="J26" s="3"/>
    </row>
    <row r="27" spans="2:13" x14ac:dyDescent="0.25">
      <c r="B27" s="79" t="s">
        <v>17</v>
      </c>
      <c r="C27" s="134">
        <v>0</v>
      </c>
      <c r="D27" s="111">
        <f>C27+Февраль!D27</f>
        <v>0</v>
      </c>
      <c r="E27" s="112">
        <f>D27/D10</f>
        <v>0</v>
      </c>
      <c r="F27" s="134">
        <v>0</v>
      </c>
      <c r="G27" s="111">
        <f>F27+Февраль!G27</f>
        <v>0</v>
      </c>
      <c r="H27" s="113">
        <f>G27/G10</f>
        <v>0</v>
      </c>
      <c r="I27" s="3"/>
      <c r="J27" s="3"/>
    </row>
    <row r="28" spans="2:13" x14ac:dyDescent="0.25">
      <c r="B28" s="13" t="s">
        <v>0</v>
      </c>
      <c r="C28" s="33"/>
      <c r="D28" s="33"/>
      <c r="E28" s="27"/>
      <c r="F28" s="27"/>
      <c r="G28" s="27"/>
      <c r="H28" s="28"/>
      <c r="I28" s="3"/>
      <c r="J28" s="3"/>
    </row>
    <row r="29" spans="2:13" x14ac:dyDescent="0.25">
      <c r="B29" s="50" t="s">
        <v>18</v>
      </c>
      <c r="C29" s="78">
        <f t="shared" ref="C29:H29" si="2">C25+C27</f>
        <v>-1760</v>
      </c>
      <c r="D29" s="76">
        <f t="shared" si="2"/>
        <v>-2750</v>
      </c>
      <c r="E29" s="75">
        <f t="shared" si="2"/>
        <v>-4.6425255338904362E-2</v>
      </c>
      <c r="F29" s="74">
        <f t="shared" si="2"/>
        <v>-632</v>
      </c>
      <c r="G29" s="74">
        <f t="shared" si="2"/>
        <v>-1611.9</v>
      </c>
      <c r="H29" s="77">
        <f t="shared" si="2"/>
        <v>-5.2451921512479252E-2</v>
      </c>
      <c r="I29" s="3"/>
      <c r="J29" s="3"/>
    </row>
    <row r="30" spans="2:13" x14ac:dyDescent="0.25">
      <c r="B30" s="13" t="s">
        <v>0</v>
      </c>
      <c r="C30" s="30"/>
      <c r="D30" s="25"/>
      <c r="E30" s="31"/>
      <c r="F30" s="25"/>
      <c r="G30" s="25"/>
      <c r="H30" s="32"/>
      <c r="I30" s="3"/>
      <c r="J30" s="3"/>
    </row>
    <row r="31" spans="2:13" x14ac:dyDescent="0.25">
      <c r="B31" s="13" t="s">
        <v>19</v>
      </c>
      <c r="C31" s="26"/>
      <c r="D31" s="27"/>
      <c r="E31" s="27"/>
      <c r="F31" s="27"/>
      <c r="G31" s="27"/>
      <c r="H31" s="28"/>
      <c r="I31" s="3"/>
      <c r="J31" s="3"/>
    </row>
    <row r="32" spans="2:13" x14ac:dyDescent="0.25">
      <c r="B32" s="13" t="s">
        <v>20</v>
      </c>
      <c r="C32" s="135">
        <v>0</v>
      </c>
      <c r="D32" s="33">
        <f>C32+Февраль!D32</f>
        <v>-180</v>
      </c>
      <c r="E32" s="43">
        <f>D32/D10</f>
        <v>-3.0387439858191949E-3</v>
      </c>
      <c r="F32" s="136">
        <v>0</v>
      </c>
      <c r="G32" s="33">
        <f>F32+Февраль!G32</f>
        <v>-50</v>
      </c>
      <c r="H32" s="44">
        <f>G32/G10</f>
        <v>-1.6270215743060753E-3</v>
      </c>
      <c r="I32" s="3"/>
      <c r="J32" s="3"/>
    </row>
    <row r="33" spans="2:10" x14ac:dyDescent="0.25">
      <c r="B33" s="50" t="s">
        <v>21</v>
      </c>
      <c r="C33" s="70">
        <f t="shared" ref="C33:H33" si="3">SUM(C32)</f>
        <v>0</v>
      </c>
      <c r="D33" s="54">
        <f t="shared" si="3"/>
        <v>-180</v>
      </c>
      <c r="E33" s="68">
        <f t="shared" si="3"/>
        <v>-3.0387439858191949E-3</v>
      </c>
      <c r="F33" s="67">
        <f t="shared" si="3"/>
        <v>0</v>
      </c>
      <c r="G33" s="67">
        <f t="shared" si="3"/>
        <v>-50</v>
      </c>
      <c r="H33" s="69">
        <f t="shared" si="3"/>
        <v>-1.6270215743060753E-3</v>
      </c>
      <c r="I33" s="3"/>
      <c r="J33" s="3"/>
    </row>
    <row r="34" spans="2:10" x14ac:dyDescent="0.25">
      <c r="B34" s="13"/>
      <c r="C34" s="34"/>
      <c r="D34" s="33"/>
      <c r="E34" s="43"/>
      <c r="F34" s="33"/>
      <c r="G34" s="33"/>
      <c r="H34" s="44"/>
      <c r="I34" s="3"/>
      <c r="J34" s="3"/>
    </row>
    <row r="35" spans="2:10" x14ac:dyDescent="0.25">
      <c r="B35" s="13" t="s">
        <v>22</v>
      </c>
      <c r="C35" s="26"/>
      <c r="D35" s="27"/>
      <c r="E35" s="27"/>
      <c r="F35" s="27"/>
      <c r="G35" s="27"/>
      <c r="H35" s="28"/>
      <c r="I35" s="3"/>
      <c r="J35" s="3"/>
    </row>
    <row r="36" spans="2:10" x14ac:dyDescent="0.25">
      <c r="B36" s="13"/>
      <c r="C36" s="26"/>
      <c r="D36" s="27"/>
      <c r="E36" s="27"/>
      <c r="F36" s="27"/>
      <c r="G36" s="27"/>
      <c r="H36" s="28"/>
      <c r="I36" s="3"/>
      <c r="J36" s="3"/>
    </row>
    <row r="37" spans="2:10" x14ac:dyDescent="0.25">
      <c r="B37" s="13" t="s">
        <v>23</v>
      </c>
      <c r="C37" s="135">
        <v>-225</v>
      </c>
      <c r="D37" s="33">
        <f>C37+Февраль!D37</f>
        <v>-550</v>
      </c>
      <c r="E37" s="43">
        <f>D37/D10</f>
        <v>-9.285051067780872E-3</v>
      </c>
      <c r="F37" s="136">
        <v>0</v>
      </c>
      <c r="G37" s="33">
        <f>F37+Февраль!G37</f>
        <v>0</v>
      </c>
      <c r="H37" s="44">
        <f>G37/G10</f>
        <v>0</v>
      </c>
      <c r="I37" s="3"/>
      <c r="J37" s="3"/>
    </row>
    <row r="38" spans="2:10" x14ac:dyDescent="0.25">
      <c r="B38" s="13" t="s">
        <v>24</v>
      </c>
      <c r="C38" s="135">
        <v>0</v>
      </c>
      <c r="D38" s="33">
        <f>C38+Февраль!D38</f>
        <v>0</v>
      </c>
      <c r="E38" s="43">
        <f>D38/D10</f>
        <v>0</v>
      </c>
      <c r="F38" s="136">
        <v>0</v>
      </c>
      <c r="G38" s="33">
        <f>F38+Февраль!G38</f>
        <v>0</v>
      </c>
      <c r="H38" s="44">
        <f>G38/G10</f>
        <v>0</v>
      </c>
      <c r="I38" s="3"/>
      <c r="J38" s="3"/>
    </row>
    <row r="39" spans="2:10" x14ac:dyDescent="0.25">
      <c r="B39" s="13" t="s">
        <v>25</v>
      </c>
      <c r="C39" s="135">
        <v>0</v>
      </c>
      <c r="D39" s="33">
        <f>C39+Февраль!D39</f>
        <v>0</v>
      </c>
      <c r="E39" s="43">
        <f>D39/D10</f>
        <v>0</v>
      </c>
      <c r="F39" s="136">
        <v>0</v>
      </c>
      <c r="G39" s="33">
        <f>F39+Февраль!G39</f>
        <v>0</v>
      </c>
      <c r="H39" s="44">
        <f>G39/G10</f>
        <v>0</v>
      </c>
      <c r="I39" s="3"/>
      <c r="J39" s="3"/>
    </row>
    <row r="40" spans="2:10" x14ac:dyDescent="0.25">
      <c r="B40" s="13" t="s">
        <v>26</v>
      </c>
      <c r="C40" s="135">
        <v>0</v>
      </c>
      <c r="D40" s="33">
        <f>C40+Февраль!D40</f>
        <v>0</v>
      </c>
      <c r="E40" s="43">
        <f>D40/D10</f>
        <v>0</v>
      </c>
      <c r="F40" s="136">
        <v>0</v>
      </c>
      <c r="G40" s="33">
        <f>F40+Февраль!G40</f>
        <v>0</v>
      </c>
      <c r="H40" s="44">
        <f>G40/G10</f>
        <v>0</v>
      </c>
      <c r="I40" s="3"/>
      <c r="J40" s="3"/>
    </row>
    <row r="41" spans="2:10" x14ac:dyDescent="0.25">
      <c r="B41" s="141" t="s">
        <v>27</v>
      </c>
      <c r="C41" s="80">
        <f t="shared" ref="C41:H41" si="4">SUM(C37:C40)</f>
        <v>-225</v>
      </c>
      <c r="D41" s="81">
        <f t="shared" si="4"/>
        <v>-550</v>
      </c>
      <c r="E41" s="82">
        <f t="shared" si="4"/>
        <v>-9.285051067780872E-3</v>
      </c>
      <c r="F41" s="81">
        <f t="shared" si="4"/>
        <v>0</v>
      </c>
      <c r="G41" s="81">
        <f t="shared" si="4"/>
        <v>0</v>
      </c>
      <c r="H41" s="83">
        <f t="shared" si="4"/>
        <v>0</v>
      </c>
      <c r="I41" s="3"/>
      <c r="J41" s="3"/>
    </row>
    <row r="42" spans="2:10" x14ac:dyDescent="0.25">
      <c r="B42" s="13"/>
      <c r="C42" s="34"/>
      <c r="D42" s="33"/>
      <c r="E42" s="43"/>
      <c r="F42" s="33"/>
      <c r="G42" s="33"/>
      <c r="H42" s="44"/>
      <c r="I42" s="3"/>
      <c r="J42" s="3"/>
    </row>
    <row r="43" spans="2:10" x14ac:dyDescent="0.25">
      <c r="B43" s="13" t="s">
        <v>28</v>
      </c>
      <c r="C43" s="135">
        <v>-150</v>
      </c>
      <c r="D43" s="33">
        <f>C43+Февраль!D43</f>
        <v>-150</v>
      </c>
      <c r="E43" s="43">
        <f>D43/D10</f>
        <v>-2.5322866548493288E-3</v>
      </c>
      <c r="F43" s="136">
        <v>0</v>
      </c>
      <c r="G43" s="33">
        <f>F43+Февраль!G43</f>
        <v>0</v>
      </c>
      <c r="H43" s="44">
        <f>G43/G10</f>
        <v>0</v>
      </c>
      <c r="I43" s="3"/>
      <c r="J43" s="3"/>
    </row>
    <row r="44" spans="2:10" x14ac:dyDescent="0.25">
      <c r="B44" s="141" t="s">
        <v>29</v>
      </c>
      <c r="C44" s="81">
        <f t="shared" ref="C44:H44" si="5">SUM(C43)</f>
        <v>-150</v>
      </c>
      <c r="D44" s="81">
        <f t="shared" si="5"/>
        <v>-150</v>
      </c>
      <c r="E44" s="82">
        <f t="shared" si="5"/>
        <v>-2.5322866548493288E-3</v>
      </c>
      <c r="F44" s="81">
        <f t="shared" si="5"/>
        <v>0</v>
      </c>
      <c r="G44" s="81">
        <f t="shared" si="5"/>
        <v>0</v>
      </c>
      <c r="H44" s="82">
        <f t="shared" si="5"/>
        <v>0</v>
      </c>
      <c r="I44" s="3"/>
      <c r="J44" s="3"/>
    </row>
    <row r="45" spans="2:10" x14ac:dyDescent="0.25">
      <c r="B45" s="14"/>
      <c r="C45" s="34"/>
      <c r="D45" s="33"/>
      <c r="E45" s="43"/>
      <c r="F45" s="33"/>
      <c r="G45" s="33"/>
      <c r="H45" s="44"/>
      <c r="I45" s="3"/>
      <c r="J45" s="3"/>
    </row>
    <row r="46" spans="2:10" x14ac:dyDescent="0.25">
      <c r="B46" s="57" t="s">
        <v>30</v>
      </c>
      <c r="C46" s="70">
        <f t="shared" ref="C46:H46" si="6">C44+C41</f>
        <v>-375</v>
      </c>
      <c r="D46" s="71">
        <f t="shared" si="6"/>
        <v>-700</v>
      </c>
      <c r="E46" s="72">
        <f t="shared" si="6"/>
        <v>-1.1817337722630201E-2</v>
      </c>
      <c r="F46" s="71">
        <f t="shared" si="6"/>
        <v>0</v>
      </c>
      <c r="G46" s="71">
        <f t="shared" si="6"/>
        <v>0</v>
      </c>
      <c r="H46" s="73">
        <f t="shared" si="6"/>
        <v>0</v>
      </c>
      <c r="I46" s="3"/>
      <c r="J46" s="3"/>
    </row>
    <row r="47" spans="2:10" ht="15.75" thickBot="1" x14ac:dyDescent="0.3">
      <c r="B47" s="45"/>
      <c r="C47" s="34"/>
      <c r="D47" s="33"/>
      <c r="E47" s="43"/>
      <c r="F47" s="33"/>
      <c r="G47" s="33"/>
      <c r="H47" s="44"/>
      <c r="I47" s="3"/>
      <c r="J47" s="3"/>
    </row>
    <row r="48" spans="2:10" ht="15.75" thickBot="1" x14ac:dyDescent="0.3">
      <c r="B48" s="58" t="s">
        <v>31</v>
      </c>
      <c r="C48" s="62">
        <f t="shared" ref="C48:G48" si="7">C46+C33+C29</f>
        <v>-2135</v>
      </c>
      <c r="D48" s="63">
        <f t="shared" si="7"/>
        <v>-3630</v>
      </c>
      <c r="E48" s="64">
        <f>D48/D10</f>
        <v>-6.1281337047353758E-2</v>
      </c>
      <c r="F48" s="63">
        <f t="shared" si="7"/>
        <v>-632</v>
      </c>
      <c r="G48" s="63">
        <f t="shared" si="7"/>
        <v>-1661.9</v>
      </c>
      <c r="H48" s="65">
        <f>G48/G10</f>
        <v>-5.4078943086785333E-2</v>
      </c>
      <c r="I48" s="3"/>
      <c r="J48" s="3"/>
    </row>
    <row r="49" spans="2:10" ht="15.75" thickBot="1" x14ac:dyDescent="0.3">
      <c r="B49" s="13"/>
      <c r="C49" s="30"/>
      <c r="D49" s="25"/>
      <c r="E49" s="31"/>
      <c r="F49" s="25"/>
      <c r="G49" s="25"/>
      <c r="H49" s="32"/>
      <c r="I49" s="3"/>
      <c r="J49" s="3"/>
    </row>
    <row r="50" spans="2:10" ht="15.75" thickBot="1" x14ac:dyDescent="0.3">
      <c r="B50" s="114" t="s">
        <v>32</v>
      </c>
      <c r="C50" s="115">
        <f>C10+C48</f>
        <v>22865</v>
      </c>
      <c r="D50" s="116">
        <f>D10+D48</f>
        <v>55605</v>
      </c>
      <c r="E50" s="117">
        <f>D50/D10</f>
        <v>0.93871866295264628</v>
      </c>
      <c r="F50" s="116">
        <f>F10+F48</f>
        <v>12906</v>
      </c>
      <c r="G50" s="116">
        <f>G10+G48</f>
        <v>29069.1</v>
      </c>
      <c r="H50" s="118">
        <f>G50/G10</f>
        <v>0.9459210569132146</v>
      </c>
      <c r="I50" s="3"/>
      <c r="J50" s="3"/>
    </row>
    <row r="51" spans="2:10" x14ac:dyDescent="0.25">
      <c r="B51" s="13"/>
      <c r="C51" s="30"/>
      <c r="D51" s="25"/>
      <c r="E51" s="31"/>
      <c r="F51" s="25"/>
      <c r="G51" s="25"/>
      <c r="H51" s="32"/>
      <c r="I51" s="3"/>
      <c r="J51" s="3"/>
    </row>
    <row r="52" spans="2:10" x14ac:dyDescent="0.25">
      <c r="B52" s="46" t="s">
        <v>33</v>
      </c>
      <c r="C52" s="47"/>
      <c r="D52" s="48"/>
      <c r="E52" s="48"/>
      <c r="F52" s="48"/>
      <c r="G52" s="48"/>
      <c r="H52" s="49"/>
      <c r="I52" s="3"/>
      <c r="J52" s="3"/>
    </row>
    <row r="53" spans="2:10" x14ac:dyDescent="0.25">
      <c r="B53" s="13"/>
      <c r="C53" s="26"/>
      <c r="D53" s="27"/>
      <c r="E53" s="27"/>
      <c r="F53" s="27"/>
      <c r="G53" s="27"/>
      <c r="H53" s="28"/>
      <c r="I53" s="3"/>
      <c r="J53" s="3"/>
    </row>
    <row r="54" spans="2:10" x14ac:dyDescent="0.25">
      <c r="B54" s="13" t="s">
        <v>19</v>
      </c>
      <c r="C54" s="26"/>
      <c r="D54" s="27"/>
      <c r="E54" s="27"/>
      <c r="F54" s="27"/>
      <c r="G54" s="27"/>
      <c r="H54" s="28"/>
      <c r="I54" s="3"/>
      <c r="J54" s="3"/>
    </row>
    <row r="55" spans="2:10" x14ac:dyDescent="0.25">
      <c r="B55" s="13" t="s">
        <v>0</v>
      </c>
      <c r="C55" s="26"/>
      <c r="D55" s="27"/>
      <c r="E55" s="27"/>
      <c r="F55" s="27"/>
      <c r="G55" s="27"/>
      <c r="H55" s="28"/>
      <c r="I55" s="3"/>
      <c r="J55" s="3"/>
    </row>
    <row r="56" spans="2:10" x14ac:dyDescent="0.25">
      <c r="B56" s="13" t="s">
        <v>34</v>
      </c>
      <c r="C56" s="26"/>
      <c r="D56" s="27"/>
      <c r="E56" s="27"/>
      <c r="F56" s="27"/>
      <c r="G56" s="27"/>
      <c r="H56" s="28"/>
      <c r="I56" s="3"/>
      <c r="J56" s="3"/>
    </row>
    <row r="57" spans="2:10" x14ac:dyDescent="0.25">
      <c r="B57" s="79" t="s">
        <v>35</v>
      </c>
      <c r="C57" s="133">
        <v>-8200</v>
      </c>
      <c r="D57" s="111">
        <f>C57+Февраль!D57</f>
        <v>-23200</v>
      </c>
      <c r="E57" s="112">
        <f>D57/D10</f>
        <v>-0.39166033595002953</v>
      </c>
      <c r="F57" s="134">
        <f>-5000</f>
        <v>-5000</v>
      </c>
      <c r="G57" s="111">
        <f>F57+Февраль!G57</f>
        <v>-12300</v>
      </c>
      <c r="H57" s="113">
        <f>G57/G10</f>
        <v>-0.40024730727929453</v>
      </c>
      <c r="I57" s="3"/>
      <c r="J57" s="3"/>
    </row>
    <row r="58" spans="2:10" x14ac:dyDescent="0.25">
      <c r="B58" s="13" t="s">
        <v>36</v>
      </c>
      <c r="C58" s="135"/>
      <c r="D58" s="33"/>
      <c r="E58" s="27"/>
      <c r="F58" s="136"/>
      <c r="G58" s="33"/>
      <c r="H58" s="28"/>
      <c r="I58" s="3"/>
      <c r="J58" s="3"/>
    </row>
    <row r="59" spans="2:10" x14ac:dyDescent="0.25">
      <c r="B59" s="13" t="s">
        <v>37</v>
      </c>
      <c r="C59" s="130">
        <v>-1100</v>
      </c>
      <c r="D59" s="22">
        <f>C59+Февраль!D59</f>
        <v>-2655</v>
      </c>
      <c r="E59" s="31">
        <f>D59/D10</f>
        <v>-4.4821473790833122E-2</v>
      </c>
      <c r="F59" s="142">
        <v>-330</v>
      </c>
      <c r="G59" s="22">
        <f>F59+Февраль!G59</f>
        <v>-1380</v>
      </c>
      <c r="H59" s="32">
        <f>G59/G10</f>
        <v>-4.4905795450847677E-2</v>
      </c>
      <c r="I59" s="3"/>
      <c r="J59" s="3"/>
    </row>
    <row r="60" spans="2:10" x14ac:dyDescent="0.25">
      <c r="B60" s="13" t="s">
        <v>38</v>
      </c>
      <c r="C60" s="130">
        <v>0</v>
      </c>
      <c r="D60" s="22">
        <f>C60+Февраль!D60</f>
        <v>0</v>
      </c>
      <c r="E60" s="31">
        <f>D60/D10</f>
        <v>0</v>
      </c>
      <c r="F60" s="131">
        <v>0</v>
      </c>
      <c r="G60" s="22">
        <f>F60+Февраль!G60</f>
        <v>0</v>
      </c>
      <c r="H60" s="32">
        <f>G60/G10</f>
        <v>0</v>
      </c>
      <c r="I60" s="3"/>
      <c r="J60" s="3"/>
    </row>
    <row r="61" spans="2:10" x14ac:dyDescent="0.25">
      <c r="B61" s="13" t="s">
        <v>39</v>
      </c>
      <c r="C61" s="130">
        <v>-50</v>
      </c>
      <c r="D61" s="22">
        <f>C61+Февраль!D61</f>
        <v>-150</v>
      </c>
      <c r="E61" s="31">
        <f>D61/D10</f>
        <v>-2.5322866548493288E-3</v>
      </c>
      <c r="F61" s="131">
        <v>0</v>
      </c>
      <c r="G61" s="22">
        <f>F61+Февраль!G61</f>
        <v>0</v>
      </c>
      <c r="H61" s="32">
        <f>G61/G10</f>
        <v>0</v>
      </c>
      <c r="I61" s="3"/>
      <c r="J61" s="3"/>
    </row>
    <row r="62" spans="2:10" x14ac:dyDescent="0.25">
      <c r="B62" s="13" t="s">
        <v>40</v>
      </c>
      <c r="C62" s="130">
        <v>0</v>
      </c>
      <c r="D62" s="22">
        <f>C62+Февраль!D62</f>
        <v>0</v>
      </c>
      <c r="E62" s="31">
        <f>D62/D10</f>
        <v>0</v>
      </c>
      <c r="F62" s="131">
        <v>0</v>
      </c>
      <c r="G62" s="22">
        <f>F62+Февраль!G62</f>
        <v>0</v>
      </c>
      <c r="H62" s="32">
        <f>G62/G10</f>
        <v>0</v>
      </c>
      <c r="I62" s="3"/>
      <c r="J62" s="3"/>
    </row>
    <row r="63" spans="2:10" x14ac:dyDescent="0.25">
      <c r="B63" s="13" t="s">
        <v>130</v>
      </c>
      <c r="C63" s="130">
        <v>-150</v>
      </c>
      <c r="D63" s="22">
        <f>C63+Февраль!D63</f>
        <v>-531.4</v>
      </c>
      <c r="E63" s="31">
        <f>D63/D10</f>
        <v>-8.9710475225795554E-3</v>
      </c>
      <c r="F63" s="131">
        <v>-1089</v>
      </c>
      <c r="G63" s="22">
        <f>F63+Февраль!G63</f>
        <v>-1349</v>
      </c>
      <c r="H63" s="32">
        <f>G63/G10</f>
        <v>-4.389704207477791E-2</v>
      </c>
      <c r="I63" s="3"/>
      <c r="J63" s="3"/>
    </row>
    <row r="64" spans="2:10" x14ac:dyDescent="0.25">
      <c r="B64" s="79" t="s">
        <v>131</v>
      </c>
      <c r="C64" s="110">
        <f t="shared" ref="C64:H64" si="8">SUM(C59:C63)</f>
        <v>-1300</v>
      </c>
      <c r="D64" s="111">
        <f t="shared" si="8"/>
        <v>-3336.4</v>
      </c>
      <c r="E64" s="112">
        <f t="shared" si="8"/>
        <v>-5.6324807968262003E-2</v>
      </c>
      <c r="F64" s="111">
        <f t="shared" si="8"/>
        <v>-1419</v>
      </c>
      <c r="G64" s="111">
        <f t="shared" si="8"/>
        <v>-2729</v>
      </c>
      <c r="H64" s="113">
        <f t="shared" si="8"/>
        <v>-8.8802837525625594E-2</v>
      </c>
      <c r="I64" s="3"/>
      <c r="J64" s="3"/>
    </row>
    <row r="65" spans="2:10" x14ac:dyDescent="0.25">
      <c r="B65" s="13" t="s">
        <v>0</v>
      </c>
      <c r="C65" s="34"/>
      <c r="D65" s="33"/>
      <c r="E65" s="27"/>
      <c r="F65" s="33"/>
      <c r="G65" s="33"/>
      <c r="H65" s="28"/>
      <c r="I65" s="3"/>
      <c r="J65" s="3"/>
    </row>
    <row r="66" spans="2:10" x14ac:dyDescent="0.25">
      <c r="B66" s="50" t="s">
        <v>41</v>
      </c>
      <c r="C66" s="78">
        <f t="shared" ref="C66:H66" si="9">C64+C57</f>
        <v>-9500</v>
      </c>
      <c r="D66" s="76">
        <f t="shared" si="9"/>
        <v>-26536.400000000001</v>
      </c>
      <c r="E66" s="75">
        <f t="shared" si="9"/>
        <v>-0.44798514391829153</v>
      </c>
      <c r="F66" s="76">
        <f t="shared" si="9"/>
        <v>-6419</v>
      </c>
      <c r="G66" s="76">
        <f t="shared" si="9"/>
        <v>-15029</v>
      </c>
      <c r="H66" s="77">
        <f t="shared" si="9"/>
        <v>-0.48905014480492015</v>
      </c>
      <c r="I66" s="3"/>
      <c r="J66" s="3"/>
    </row>
    <row r="67" spans="2:10" x14ac:dyDescent="0.25">
      <c r="B67" s="13" t="s">
        <v>0</v>
      </c>
      <c r="C67" s="26"/>
      <c r="D67" s="27"/>
      <c r="E67" s="27"/>
      <c r="F67" s="27"/>
      <c r="G67" s="27"/>
      <c r="H67" s="28"/>
      <c r="I67" s="3"/>
      <c r="J67" s="3"/>
    </row>
    <row r="68" spans="2:10" x14ac:dyDescent="0.25">
      <c r="B68" s="13" t="s">
        <v>42</v>
      </c>
      <c r="C68" s="26"/>
      <c r="D68" s="27"/>
      <c r="E68" s="27"/>
      <c r="F68" s="27"/>
      <c r="G68" s="27"/>
      <c r="H68" s="28"/>
      <c r="I68" s="3"/>
      <c r="J68" s="3"/>
    </row>
    <row r="69" spans="2:10" x14ac:dyDescent="0.25">
      <c r="B69" s="13" t="s">
        <v>43</v>
      </c>
      <c r="C69" s="130">
        <v>-56.6</v>
      </c>
      <c r="D69" s="22">
        <f>C69+Февраль!D69</f>
        <v>-56.6</v>
      </c>
      <c r="E69" s="31">
        <f>D69/D10</f>
        <v>-9.5551616442981352E-4</v>
      </c>
      <c r="F69" s="131">
        <v>0</v>
      </c>
      <c r="G69" s="22">
        <f>F69+Февраль!G69</f>
        <v>0</v>
      </c>
      <c r="H69" s="32">
        <f>G69/G10</f>
        <v>0</v>
      </c>
      <c r="I69" s="3"/>
      <c r="J69" s="3"/>
    </row>
    <row r="70" spans="2:10" x14ac:dyDescent="0.25">
      <c r="B70" s="13" t="s">
        <v>44</v>
      </c>
      <c r="C70" s="130">
        <v>0</v>
      </c>
      <c r="D70" s="22">
        <f>C70+Февраль!D70</f>
        <v>0</v>
      </c>
      <c r="E70" s="31">
        <f>D70/D10</f>
        <v>0</v>
      </c>
      <c r="F70" s="131">
        <v>0</v>
      </c>
      <c r="G70" s="22">
        <f>F70+Февраль!G70</f>
        <v>0</v>
      </c>
      <c r="H70" s="32">
        <f>G70/G10</f>
        <v>0</v>
      </c>
      <c r="I70" s="3"/>
      <c r="J70" s="3"/>
    </row>
    <row r="71" spans="2:10" x14ac:dyDescent="0.25">
      <c r="B71" s="13" t="s">
        <v>45</v>
      </c>
      <c r="C71" s="130">
        <v>0</v>
      </c>
      <c r="D71" s="22">
        <f>C71+Февраль!D71</f>
        <v>0</v>
      </c>
      <c r="E71" s="31">
        <f>D71/D10</f>
        <v>0</v>
      </c>
      <c r="F71" s="131">
        <v>0</v>
      </c>
      <c r="G71" s="22">
        <f>F71+Февраль!G71</f>
        <v>0</v>
      </c>
      <c r="H71" s="32">
        <f>G71/G10</f>
        <v>0</v>
      </c>
      <c r="I71" s="3"/>
      <c r="J71" s="3"/>
    </row>
    <row r="72" spans="2:10" x14ac:dyDescent="0.25">
      <c r="B72" s="13" t="s">
        <v>46</v>
      </c>
      <c r="C72" s="130">
        <v>-464.92</v>
      </c>
      <c r="D72" s="22">
        <f>C72+Февраль!D72</f>
        <v>-1044.92</v>
      </c>
      <c r="E72" s="31">
        <f>D72/D10</f>
        <v>-1.7640246475901074E-2</v>
      </c>
      <c r="F72" s="131">
        <v>-632</v>
      </c>
      <c r="G72" s="22">
        <f>F72+Февраль!G72</f>
        <v>-682</v>
      </c>
      <c r="H72" s="32">
        <f>G72/G10</f>
        <v>-2.2192574273534868E-2</v>
      </c>
      <c r="I72" s="3"/>
      <c r="J72" s="3"/>
    </row>
    <row r="73" spans="2:10" x14ac:dyDescent="0.25">
      <c r="B73" s="13" t="s">
        <v>47</v>
      </c>
      <c r="C73" s="130">
        <v>0</v>
      </c>
      <c r="D73" s="22">
        <f>C73+Февраль!D73</f>
        <v>0</v>
      </c>
      <c r="E73" s="31">
        <f>D73/D10</f>
        <v>0</v>
      </c>
      <c r="F73" s="131">
        <v>0</v>
      </c>
      <c r="G73" s="22">
        <f>F73+Февраль!G73</f>
        <v>0</v>
      </c>
      <c r="H73" s="32">
        <f>G73/G10</f>
        <v>0</v>
      </c>
      <c r="I73" s="3"/>
      <c r="J73" s="3"/>
    </row>
    <row r="74" spans="2:10" x14ac:dyDescent="0.25">
      <c r="B74" s="13" t="s">
        <v>48</v>
      </c>
      <c r="C74" s="130">
        <v>0</v>
      </c>
      <c r="D74" s="22">
        <f>C74+Февраль!D74</f>
        <v>0</v>
      </c>
      <c r="E74" s="31">
        <f>D74/D10</f>
        <v>0</v>
      </c>
      <c r="F74" s="131">
        <v>0</v>
      </c>
      <c r="G74" s="22">
        <f>F74+Февраль!G74</f>
        <v>0</v>
      </c>
      <c r="H74" s="32">
        <f>G74/G10</f>
        <v>0</v>
      </c>
      <c r="I74" s="3"/>
      <c r="J74" s="3"/>
    </row>
    <row r="75" spans="2:10" x14ac:dyDescent="0.25">
      <c r="B75" s="13" t="s">
        <v>49</v>
      </c>
      <c r="C75" s="130">
        <v>-2500</v>
      </c>
      <c r="D75" s="22">
        <f>C75+Февраль!D75</f>
        <v>-3950</v>
      </c>
      <c r="E75" s="31">
        <f>D75/D10</f>
        <v>-6.6683548577698995E-2</v>
      </c>
      <c r="F75" s="131">
        <v>-3600</v>
      </c>
      <c r="G75" s="22">
        <f>F75+Февраль!G75</f>
        <v>-4050</v>
      </c>
      <c r="H75" s="32">
        <f>G75/G10</f>
        <v>-0.1317887475187921</v>
      </c>
      <c r="I75" s="3"/>
      <c r="J75" s="3"/>
    </row>
    <row r="76" spans="2:10" x14ac:dyDescent="0.25">
      <c r="B76" s="13" t="s">
        <v>50</v>
      </c>
      <c r="C76" s="130">
        <v>0</v>
      </c>
      <c r="D76" s="22">
        <f>C76+Февраль!D76</f>
        <v>0</v>
      </c>
      <c r="E76" s="31">
        <f>D76/D10</f>
        <v>0</v>
      </c>
      <c r="F76" s="131">
        <v>0</v>
      </c>
      <c r="G76" s="22">
        <f>F76+Февраль!G76</f>
        <v>0</v>
      </c>
      <c r="H76" s="32">
        <f>G76/G10</f>
        <v>0</v>
      </c>
      <c r="I76" s="3"/>
      <c r="J76" s="3"/>
    </row>
    <row r="77" spans="2:10" x14ac:dyDescent="0.25">
      <c r="B77" s="13" t="s">
        <v>51</v>
      </c>
      <c r="C77" s="130">
        <v>0</v>
      </c>
      <c r="D77" s="22">
        <f>C77+Февраль!D77</f>
        <v>0</v>
      </c>
      <c r="E77" s="31">
        <f>D77/D10</f>
        <v>0</v>
      </c>
      <c r="F77" s="131">
        <v>0</v>
      </c>
      <c r="G77" s="22">
        <f>F77+Февраль!G77</f>
        <v>0</v>
      </c>
      <c r="H77" s="32">
        <f>G77/G10</f>
        <v>0</v>
      </c>
      <c r="I77" s="3"/>
      <c r="J77" s="3"/>
    </row>
    <row r="78" spans="2:10" x14ac:dyDescent="0.25">
      <c r="B78" s="13" t="s">
        <v>52</v>
      </c>
      <c r="C78" s="130">
        <v>0</v>
      </c>
      <c r="D78" s="22">
        <f>C78+Февраль!D78</f>
        <v>0</v>
      </c>
      <c r="E78" s="31">
        <f>D78/D10</f>
        <v>0</v>
      </c>
      <c r="F78" s="131">
        <v>0</v>
      </c>
      <c r="G78" s="22">
        <f>F78+Февраль!G78</f>
        <v>0</v>
      </c>
      <c r="H78" s="32">
        <f>G78/G10</f>
        <v>0</v>
      </c>
      <c r="I78" s="3"/>
      <c r="J78" s="3"/>
    </row>
    <row r="79" spans="2:10" x14ac:dyDescent="0.25">
      <c r="B79" s="13" t="s">
        <v>53</v>
      </c>
      <c r="C79" s="130">
        <v>0</v>
      </c>
      <c r="D79" s="22">
        <f>C79+Февраль!D79</f>
        <v>0</v>
      </c>
      <c r="E79" s="31">
        <f>D79/D10</f>
        <v>0</v>
      </c>
      <c r="F79" s="131">
        <v>0</v>
      </c>
      <c r="G79" s="22">
        <f>F79+Февраль!G79</f>
        <v>0</v>
      </c>
      <c r="H79" s="32">
        <f>G79/G10</f>
        <v>0</v>
      </c>
      <c r="I79" s="3"/>
      <c r="J79" s="3"/>
    </row>
    <row r="80" spans="2:10" x14ac:dyDescent="0.25">
      <c r="B80" s="13" t="s">
        <v>54</v>
      </c>
      <c r="C80" s="130">
        <v>0</v>
      </c>
      <c r="D80" s="22">
        <f>C80+Февраль!D80</f>
        <v>0</v>
      </c>
      <c r="E80" s="31">
        <f>D80/D10</f>
        <v>0</v>
      </c>
      <c r="F80" s="131">
        <v>0</v>
      </c>
      <c r="G80" s="22">
        <f>F80+Февраль!G80</f>
        <v>0</v>
      </c>
      <c r="H80" s="32">
        <f>G80/G10</f>
        <v>0</v>
      </c>
      <c r="I80" s="3"/>
      <c r="J80" s="3"/>
    </row>
    <row r="81" spans="2:10" x14ac:dyDescent="0.25">
      <c r="B81" s="13" t="s">
        <v>55</v>
      </c>
      <c r="C81" s="130">
        <v>0</v>
      </c>
      <c r="D81" s="22">
        <f>C81+Февраль!D81</f>
        <v>-1500</v>
      </c>
      <c r="E81" s="31">
        <f>D81/D10</f>
        <v>-2.5322866548493288E-2</v>
      </c>
      <c r="F81" s="131">
        <v>0</v>
      </c>
      <c r="G81" s="22">
        <f>F81+Февраль!G81</f>
        <v>-1500</v>
      </c>
      <c r="H81" s="32">
        <f>G81/G10</f>
        <v>-4.8810647229182262E-2</v>
      </c>
      <c r="I81" s="3"/>
      <c r="J81" s="3"/>
    </row>
    <row r="82" spans="2:10" x14ac:dyDescent="0.25">
      <c r="B82" s="13" t="s">
        <v>56</v>
      </c>
      <c r="C82" s="130">
        <v>-3680</v>
      </c>
      <c r="D82" s="22">
        <f>C82+Февраль!D82</f>
        <v>-11372.54</v>
      </c>
      <c r="E82" s="31">
        <f>D82/D10</f>
        <v>-0.19199020849160126</v>
      </c>
      <c r="F82" s="131">
        <v>-350</v>
      </c>
      <c r="G82" s="22">
        <f>F82+Февраль!G82</f>
        <v>-4086.73</v>
      </c>
      <c r="H82" s="32">
        <f>G82/G10</f>
        <v>-0.13298395756727735</v>
      </c>
      <c r="I82" s="3"/>
      <c r="J82" s="3"/>
    </row>
    <row r="83" spans="2:10" x14ac:dyDescent="0.25">
      <c r="B83" s="13" t="s">
        <v>0</v>
      </c>
      <c r="C83" s="137"/>
      <c r="D83" s="27"/>
      <c r="E83" s="27"/>
      <c r="F83" s="138"/>
      <c r="G83" s="27"/>
      <c r="H83" s="28"/>
      <c r="I83" s="3"/>
      <c r="J83" s="3"/>
    </row>
    <row r="84" spans="2:10" x14ac:dyDescent="0.25">
      <c r="B84" s="50" t="s">
        <v>57</v>
      </c>
      <c r="C84" s="66">
        <f t="shared" ref="C84:H84" si="10">SUM(C69:C83)</f>
        <v>-6701.52</v>
      </c>
      <c r="D84" s="74">
        <f t="shared" si="10"/>
        <v>-17924.060000000001</v>
      </c>
      <c r="E84" s="75">
        <f t="shared" si="10"/>
        <v>-0.30259238625812446</v>
      </c>
      <c r="F84" s="74">
        <f t="shared" si="10"/>
        <v>-4582</v>
      </c>
      <c r="G84" s="74">
        <f t="shared" si="10"/>
        <v>-10318.73</v>
      </c>
      <c r="H84" s="77">
        <f t="shared" si="10"/>
        <v>-0.33577592658878663</v>
      </c>
      <c r="I84" s="3"/>
      <c r="J84" s="3"/>
    </row>
    <row r="85" spans="2:10" x14ac:dyDescent="0.25">
      <c r="B85" s="13"/>
      <c r="C85" s="30"/>
      <c r="D85" s="25"/>
      <c r="E85" s="31"/>
      <c r="F85" s="25"/>
      <c r="G85" s="25"/>
      <c r="H85" s="32"/>
      <c r="I85" s="3"/>
      <c r="J85" s="3"/>
    </row>
    <row r="86" spans="2:10" x14ac:dyDescent="0.25">
      <c r="B86" s="13" t="s">
        <v>58</v>
      </c>
      <c r="C86" s="30"/>
      <c r="D86" s="25"/>
      <c r="E86" s="31"/>
      <c r="F86" s="25"/>
      <c r="G86" s="25"/>
      <c r="H86" s="32"/>
      <c r="I86" s="3"/>
      <c r="J86" s="3"/>
    </row>
    <row r="87" spans="2:10" x14ac:dyDescent="0.25">
      <c r="B87" s="13" t="s">
        <v>59</v>
      </c>
      <c r="C87" s="130">
        <v>-35</v>
      </c>
      <c r="D87" s="22">
        <f>C87+Февраль!D87</f>
        <v>-35</v>
      </c>
      <c r="E87" s="31">
        <f>D87/D10</f>
        <v>-5.9086688613151008E-4</v>
      </c>
      <c r="F87" s="131">
        <v>0</v>
      </c>
      <c r="G87" s="22">
        <f>F87+Февраль!G87</f>
        <v>0</v>
      </c>
      <c r="H87" s="32">
        <f>G87/G10</f>
        <v>0</v>
      </c>
      <c r="I87" s="3"/>
      <c r="J87" s="3"/>
    </row>
    <row r="88" spans="2:10" x14ac:dyDescent="0.25">
      <c r="B88" s="13" t="s">
        <v>60</v>
      </c>
      <c r="C88" s="130">
        <v>0</v>
      </c>
      <c r="D88" s="22">
        <f>C88+Февраль!D88</f>
        <v>-60</v>
      </c>
      <c r="E88" s="31">
        <f>D88/D10</f>
        <v>-1.0129146619397315E-3</v>
      </c>
      <c r="F88" s="131">
        <v>0</v>
      </c>
      <c r="G88" s="22">
        <f>F88+Февраль!G88</f>
        <v>0</v>
      </c>
      <c r="H88" s="32">
        <f>G88/G10</f>
        <v>0</v>
      </c>
      <c r="I88" s="3"/>
      <c r="J88" s="3"/>
    </row>
    <row r="89" spans="2:10" x14ac:dyDescent="0.25">
      <c r="B89" s="13" t="s">
        <v>61</v>
      </c>
      <c r="C89" s="130">
        <v>0</v>
      </c>
      <c r="D89" s="22">
        <f>C89+Февраль!D89</f>
        <v>0</v>
      </c>
      <c r="E89" s="31">
        <f>D89/D10</f>
        <v>0</v>
      </c>
      <c r="F89" s="131">
        <v>-12</v>
      </c>
      <c r="G89" s="22">
        <f>F89+Февраль!G89</f>
        <v>-12</v>
      </c>
      <c r="H89" s="32">
        <f>G89/G10</f>
        <v>-3.9048517783345807E-4</v>
      </c>
      <c r="I89" s="3"/>
      <c r="J89" s="3"/>
    </row>
    <row r="90" spans="2:10" x14ac:dyDescent="0.25">
      <c r="B90" s="13"/>
      <c r="C90" s="130"/>
      <c r="D90" s="22"/>
      <c r="E90" s="31"/>
      <c r="F90" s="131"/>
      <c r="G90" s="22"/>
      <c r="H90" s="32"/>
      <c r="I90" s="3"/>
      <c r="J90" s="3"/>
    </row>
    <row r="91" spans="2:10" x14ac:dyDescent="0.25">
      <c r="B91" s="50" t="s">
        <v>62</v>
      </c>
      <c r="C91" s="78">
        <f t="shared" ref="C91:H91" si="11">SUM(C87:C90)</f>
        <v>-35</v>
      </c>
      <c r="D91" s="76">
        <f t="shared" si="11"/>
        <v>-95</v>
      </c>
      <c r="E91" s="75">
        <f t="shared" si="11"/>
        <v>-1.6037815480712415E-3</v>
      </c>
      <c r="F91" s="76">
        <f t="shared" si="11"/>
        <v>-12</v>
      </c>
      <c r="G91" s="76">
        <f t="shared" si="11"/>
        <v>-12</v>
      </c>
      <c r="H91" s="77">
        <f t="shared" si="11"/>
        <v>-3.9048517783345807E-4</v>
      </c>
      <c r="I91" s="3"/>
      <c r="J91" s="3"/>
    </row>
    <row r="92" spans="2:10" x14ac:dyDescent="0.25">
      <c r="B92" s="13"/>
      <c r="C92" s="30"/>
      <c r="D92" s="25"/>
      <c r="E92" s="31"/>
      <c r="F92" s="25"/>
      <c r="G92" s="25"/>
      <c r="H92" s="32"/>
      <c r="I92" s="3"/>
      <c r="J92" s="3"/>
    </row>
    <row r="93" spans="2:10" x14ac:dyDescent="0.25">
      <c r="B93" s="13" t="s">
        <v>63</v>
      </c>
      <c r="C93" s="30"/>
      <c r="D93" s="25"/>
      <c r="E93" s="31"/>
      <c r="F93" s="25"/>
      <c r="G93" s="25"/>
      <c r="H93" s="32"/>
      <c r="I93" s="3"/>
      <c r="J93" s="3"/>
    </row>
    <row r="94" spans="2:10" x14ac:dyDescent="0.25">
      <c r="B94" s="13" t="s">
        <v>64</v>
      </c>
      <c r="C94" s="130">
        <v>0</v>
      </c>
      <c r="D94" s="22">
        <f>C94+Февраль!D94</f>
        <v>0</v>
      </c>
      <c r="E94" s="31">
        <f>D94/D10</f>
        <v>0</v>
      </c>
      <c r="F94" s="131">
        <v>0</v>
      </c>
      <c r="G94" s="22">
        <f>F94+Февраль!G94</f>
        <v>0</v>
      </c>
      <c r="H94" s="32">
        <f>G94/G10</f>
        <v>0</v>
      </c>
      <c r="I94" s="3"/>
      <c r="J94" s="3"/>
    </row>
    <row r="95" spans="2:10" x14ac:dyDescent="0.25">
      <c r="B95" s="13" t="s">
        <v>65</v>
      </c>
      <c r="C95" s="130">
        <v>-38</v>
      </c>
      <c r="D95" s="22">
        <f>C95+Февраль!D95</f>
        <v>-38</v>
      </c>
      <c r="E95" s="31">
        <f>D95/D10</f>
        <v>-6.4151261922849672E-4</v>
      </c>
      <c r="F95" s="131">
        <v>0</v>
      </c>
      <c r="G95" s="22">
        <f>F95+Февраль!G95</f>
        <v>0</v>
      </c>
      <c r="H95" s="32">
        <f>G95/G10</f>
        <v>0</v>
      </c>
      <c r="I95" s="3"/>
      <c r="J95" s="3"/>
    </row>
    <row r="96" spans="2:10" x14ac:dyDescent="0.25">
      <c r="B96" s="13"/>
      <c r="C96" s="132"/>
      <c r="D96" s="25"/>
      <c r="E96" s="31"/>
      <c r="F96" s="139"/>
      <c r="G96" s="25"/>
      <c r="H96" s="32"/>
      <c r="I96" s="3"/>
      <c r="J96" s="3"/>
    </row>
    <row r="97" spans="2:10" x14ac:dyDescent="0.25">
      <c r="B97" s="50" t="s">
        <v>66</v>
      </c>
      <c r="C97" s="78">
        <f t="shared" ref="C97:H97" si="12">SUM(C94:C96)</f>
        <v>-38</v>
      </c>
      <c r="D97" s="76">
        <f t="shared" si="12"/>
        <v>-38</v>
      </c>
      <c r="E97" s="75">
        <f t="shared" si="12"/>
        <v>-6.4151261922849672E-4</v>
      </c>
      <c r="F97" s="76">
        <f t="shared" si="12"/>
        <v>0</v>
      </c>
      <c r="G97" s="76">
        <f t="shared" si="12"/>
        <v>0</v>
      </c>
      <c r="H97" s="77">
        <f t="shared" si="12"/>
        <v>0</v>
      </c>
      <c r="I97" s="3"/>
      <c r="J97" s="3"/>
    </row>
    <row r="98" spans="2:10" x14ac:dyDescent="0.25">
      <c r="B98" s="13"/>
      <c r="C98" s="30"/>
      <c r="D98" s="25"/>
      <c r="E98" s="31"/>
      <c r="F98" s="25"/>
      <c r="G98" s="25"/>
      <c r="H98" s="32"/>
      <c r="I98" s="3"/>
      <c r="J98" s="3"/>
    </row>
    <row r="99" spans="2:10" x14ac:dyDescent="0.25">
      <c r="B99" s="13" t="s">
        <v>67</v>
      </c>
      <c r="C99" s="21"/>
      <c r="D99" s="22"/>
      <c r="E99" s="31"/>
      <c r="F99" s="22"/>
      <c r="G99" s="22"/>
      <c r="H99" s="32"/>
      <c r="I99" s="3"/>
      <c r="J99" s="3"/>
    </row>
    <row r="100" spans="2:10" x14ac:dyDescent="0.25">
      <c r="B100" s="13" t="s">
        <v>68</v>
      </c>
      <c r="C100" s="130">
        <v>0</v>
      </c>
      <c r="D100" s="22">
        <f>C100+Февраль!D100</f>
        <v>0</v>
      </c>
      <c r="E100" s="31">
        <f>D100/D10</f>
        <v>0</v>
      </c>
      <c r="F100" s="131">
        <v>0</v>
      </c>
      <c r="G100" s="22">
        <f>F100+Февраль!G100</f>
        <v>0</v>
      </c>
      <c r="H100" s="32">
        <f>G100/G10</f>
        <v>0</v>
      </c>
      <c r="I100" s="3"/>
      <c r="J100" s="3"/>
    </row>
    <row r="101" spans="2:10" x14ac:dyDescent="0.25">
      <c r="B101" s="13" t="s">
        <v>69</v>
      </c>
      <c r="C101" s="130">
        <v>-130</v>
      </c>
      <c r="D101" s="22">
        <f>C101+Февраль!D101</f>
        <v>-130</v>
      </c>
      <c r="E101" s="31">
        <f>D101/D10</f>
        <v>-2.1946484342027519E-3</v>
      </c>
      <c r="F101" s="131">
        <v>-14</v>
      </c>
      <c r="G101" s="22">
        <f>F101+Февраль!G101</f>
        <v>-14</v>
      </c>
      <c r="H101" s="32">
        <f>G101/G10</f>
        <v>-4.5556604080570107E-4</v>
      </c>
      <c r="I101" s="3"/>
      <c r="J101" s="3"/>
    </row>
    <row r="102" spans="2:10" x14ac:dyDescent="0.25">
      <c r="B102" s="13"/>
      <c r="C102" s="130"/>
      <c r="D102" s="22"/>
      <c r="E102" s="31"/>
      <c r="F102" s="131"/>
      <c r="G102" s="22"/>
      <c r="H102" s="32"/>
      <c r="I102" s="3"/>
      <c r="J102" s="3"/>
    </row>
    <row r="103" spans="2:10" x14ac:dyDescent="0.25">
      <c r="B103" s="50" t="s">
        <v>70</v>
      </c>
      <c r="C103" s="78">
        <f t="shared" ref="C103:H103" si="13">SUM(C100:C102)</f>
        <v>-130</v>
      </c>
      <c r="D103" s="76">
        <f t="shared" si="13"/>
        <v>-130</v>
      </c>
      <c r="E103" s="75">
        <f t="shared" si="13"/>
        <v>-2.1946484342027519E-3</v>
      </c>
      <c r="F103" s="76">
        <f t="shared" si="13"/>
        <v>-14</v>
      </c>
      <c r="G103" s="76">
        <f t="shared" si="13"/>
        <v>-14</v>
      </c>
      <c r="H103" s="77">
        <f t="shared" si="13"/>
        <v>-4.5556604080570107E-4</v>
      </c>
      <c r="I103" s="3"/>
      <c r="J103" s="3"/>
    </row>
    <row r="104" spans="2:10" x14ac:dyDescent="0.25">
      <c r="B104" s="13"/>
      <c r="C104" s="21"/>
      <c r="D104" s="22"/>
      <c r="E104" s="31"/>
      <c r="F104" s="22"/>
      <c r="G104" s="22"/>
      <c r="H104" s="32"/>
      <c r="I104" s="3"/>
      <c r="J104" s="3"/>
    </row>
    <row r="105" spans="2:10" x14ac:dyDescent="0.25">
      <c r="B105" s="13" t="s">
        <v>71</v>
      </c>
      <c r="C105" s="21"/>
      <c r="D105" s="22"/>
      <c r="E105" s="31"/>
      <c r="F105" s="22"/>
      <c r="G105" s="22"/>
      <c r="H105" s="32"/>
      <c r="I105" s="3"/>
      <c r="J105" s="3"/>
    </row>
    <row r="106" spans="2:10" x14ac:dyDescent="0.25">
      <c r="B106" s="13" t="s">
        <v>72</v>
      </c>
      <c r="C106" s="130">
        <v>-25</v>
      </c>
      <c r="D106" s="22">
        <f>C106+Февраль!D106</f>
        <v>-102</v>
      </c>
      <c r="E106" s="31">
        <f>D106/D10</f>
        <v>-1.7219549252975436E-3</v>
      </c>
      <c r="F106" s="131">
        <v>-18</v>
      </c>
      <c r="G106" s="22">
        <f>F106+Февраль!G106</f>
        <v>-58</v>
      </c>
      <c r="H106" s="32">
        <f>G106/G10</f>
        <v>-1.8873450261950473E-3</v>
      </c>
      <c r="I106" s="3"/>
      <c r="J106" s="3"/>
    </row>
    <row r="107" spans="2:10" x14ac:dyDescent="0.25">
      <c r="B107" s="13" t="s">
        <v>73</v>
      </c>
      <c r="C107" s="130">
        <v>0</v>
      </c>
      <c r="D107" s="22">
        <f>C107+Февраль!D107</f>
        <v>0</v>
      </c>
      <c r="E107" s="31">
        <f>D107/D10</f>
        <v>0</v>
      </c>
      <c r="F107" s="131">
        <v>0</v>
      </c>
      <c r="G107" s="22">
        <f>F107+Февраль!G107</f>
        <v>0</v>
      </c>
      <c r="H107" s="32">
        <f>G107/G10</f>
        <v>0</v>
      </c>
      <c r="I107" s="3"/>
      <c r="J107" s="3"/>
    </row>
    <row r="108" spans="2:10" x14ac:dyDescent="0.25">
      <c r="B108" s="13" t="s">
        <v>74</v>
      </c>
      <c r="C108" s="130">
        <v>0</v>
      </c>
      <c r="D108" s="22">
        <f>C108+Февраль!D108</f>
        <v>-150</v>
      </c>
      <c r="E108" s="31">
        <f>D108/D10</f>
        <v>-2.5322866548493288E-3</v>
      </c>
      <c r="F108" s="131">
        <v>0</v>
      </c>
      <c r="G108" s="22">
        <f>F108+Февраль!G108</f>
        <v>0</v>
      </c>
      <c r="H108" s="32">
        <f>G108/G10</f>
        <v>0</v>
      </c>
      <c r="I108" s="3"/>
      <c r="J108" s="3"/>
    </row>
    <row r="109" spans="2:10" x14ac:dyDescent="0.25">
      <c r="B109" s="13" t="s">
        <v>75</v>
      </c>
      <c r="C109" s="130">
        <v>0</v>
      </c>
      <c r="D109" s="22">
        <f>C109+Февраль!D109</f>
        <v>0</v>
      </c>
      <c r="E109" s="31">
        <f>D109/D10</f>
        <v>0</v>
      </c>
      <c r="F109" s="131">
        <v>0</v>
      </c>
      <c r="G109" s="22">
        <f>F109+Февраль!G109</f>
        <v>0</v>
      </c>
      <c r="H109" s="32">
        <f>G109/G10</f>
        <v>0</v>
      </c>
      <c r="I109" s="3"/>
      <c r="J109" s="3"/>
    </row>
    <row r="110" spans="2:10" x14ac:dyDescent="0.25">
      <c r="B110" s="13" t="s">
        <v>76</v>
      </c>
      <c r="C110" s="130">
        <v>0</v>
      </c>
      <c r="D110" s="22">
        <f>C110+Февраль!D110</f>
        <v>-350</v>
      </c>
      <c r="E110" s="31">
        <f>D110/D10</f>
        <v>-5.9086688613151006E-3</v>
      </c>
      <c r="F110" s="131">
        <v>0</v>
      </c>
      <c r="G110" s="22">
        <f>F110+Февраль!G110</f>
        <v>-350</v>
      </c>
      <c r="H110" s="32">
        <f>G110/G10</f>
        <v>-1.1389151020142527E-2</v>
      </c>
      <c r="I110" s="3"/>
      <c r="J110" s="3"/>
    </row>
    <row r="111" spans="2:10" x14ac:dyDescent="0.25">
      <c r="B111" s="13"/>
      <c r="C111" s="130"/>
      <c r="D111" s="22"/>
      <c r="E111" s="31"/>
      <c r="F111" s="131"/>
      <c r="G111" s="22"/>
      <c r="H111" s="32"/>
      <c r="I111" s="3"/>
      <c r="J111" s="3"/>
    </row>
    <row r="112" spans="2:10" x14ac:dyDescent="0.25">
      <c r="B112" s="50" t="s">
        <v>77</v>
      </c>
      <c r="C112" s="78">
        <f t="shared" ref="C112:H112" si="14">SUM(C106:C111)</f>
        <v>-25</v>
      </c>
      <c r="D112" s="76">
        <f t="shared" si="14"/>
        <v>-602</v>
      </c>
      <c r="E112" s="75">
        <f t="shared" si="14"/>
        <v>-1.0162910441461972E-2</v>
      </c>
      <c r="F112" s="76">
        <f t="shared" si="14"/>
        <v>-18</v>
      </c>
      <c r="G112" s="76">
        <f t="shared" si="14"/>
        <v>-408</v>
      </c>
      <c r="H112" s="77">
        <f t="shared" si="14"/>
        <v>-1.3276496046337575E-2</v>
      </c>
      <c r="I112" s="3"/>
      <c r="J112" s="3"/>
    </row>
    <row r="113" spans="2:10" x14ac:dyDescent="0.25">
      <c r="B113" s="13"/>
      <c r="C113" s="21"/>
      <c r="D113" s="22"/>
      <c r="E113" s="31"/>
      <c r="F113" s="22"/>
      <c r="G113" s="22"/>
      <c r="H113" s="32"/>
      <c r="I113" s="3"/>
      <c r="J113" s="3"/>
    </row>
    <row r="114" spans="2:10" x14ac:dyDescent="0.25">
      <c r="B114" s="13" t="s">
        <v>78</v>
      </c>
      <c r="C114" s="21"/>
      <c r="D114" s="22"/>
      <c r="E114" s="31"/>
      <c r="F114" s="22"/>
      <c r="G114" s="22"/>
      <c r="H114" s="32"/>
      <c r="I114" s="3"/>
      <c r="J114" s="3"/>
    </row>
    <row r="115" spans="2:10" x14ac:dyDescent="0.25">
      <c r="B115" s="13" t="s">
        <v>79</v>
      </c>
      <c r="C115" s="130">
        <v>0</v>
      </c>
      <c r="D115" s="22">
        <f>C115+Февраль!D115</f>
        <v>0</v>
      </c>
      <c r="E115" s="31">
        <f>D115/D10</f>
        <v>0</v>
      </c>
      <c r="F115" s="131">
        <v>0</v>
      </c>
      <c r="G115" s="22">
        <f>F115+Февраль!G115</f>
        <v>0</v>
      </c>
      <c r="H115" s="32">
        <f>G115/G10</f>
        <v>0</v>
      </c>
      <c r="I115" s="3"/>
      <c r="J115" s="3"/>
    </row>
    <row r="116" spans="2:10" x14ac:dyDescent="0.25">
      <c r="B116" s="13" t="s">
        <v>80</v>
      </c>
      <c r="C116" s="130">
        <v>0</v>
      </c>
      <c r="D116" s="22">
        <f>C116+Февраль!D116</f>
        <v>-140</v>
      </c>
      <c r="E116" s="31">
        <f>D116/D10</f>
        <v>-2.3634675445260403E-3</v>
      </c>
      <c r="F116" s="131">
        <v>0</v>
      </c>
      <c r="G116" s="22">
        <f>F116+Февраль!G116</f>
        <v>-140</v>
      </c>
      <c r="H116" s="32">
        <f>G116/G10</f>
        <v>-4.5556604080570105E-3</v>
      </c>
      <c r="I116" s="3"/>
      <c r="J116" s="3"/>
    </row>
    <row r="117" spans="2:10" x14ac:dyDescent="0.25">
      <c r="B117" s="13" t="s">
        <v>81</v>
      </c>
      <c r="C117" s="130">
        <v>-5</v>
      </c>
      <c r="D117" s="22">
        <f>C117+Февраль!D117</f>
        <v>-5</v>
      </c>
      <c r="E117" s="31">
        <f>D117/D10</f>
        <v>-8.4409555161644301E-5</v>
      </c>
      <c r="F117" s="131">
        <v>0</v>
      </c>
      <c r="G117" s="22">
        <f>F117+Февраль!G117</f>
        <v>0</v>
      </c>
      <c r="H117" s="32">
        <f>G117/G10</f>
        <v>0</v>
      </c>
      <c r="I117" s="3"/>
      <c r="J117" s="3"/>
    </row>
    <row r="118" spans="2:10" x14ac:dyDescent="0.25">
      <c r="B118" s="13" t="s">
        <v>82</v>
      </c>
      <c r="C118" s="130">
        <v>0</v>
      </c>
      <c r="D118" s="22">
        <f>C118+Февраль!D118</f>
        <v>0</v>
      </c>
      <c r="E118" s="31">
        <f>D118/D10</f>
        <v>0</v>
      </c>
      <c r="F118" s="131">
        <v>0</v>
      </c>
      <c r="G118" s="22">
        <f>F118+Февраль!G118</f>
        <v>0</v>
      </c>
      <c r="H118" s="32">
        <f>G118/G10</f>
        <v>0</v>
      </c>
      <c r="I118" s="3"/>
      <c r="J118" s="3"/>
    </row>
    <row r="119" spans="2:10" x14ac:dyDescent="0.25">
      <c r="B119" s="13" t="s">
        <v>83</v>
      </c>
      <c r="C119" s="130">
        <v>0</v>
      </c>
      <c r="D119" s="22">
        <f>C119+Февраль!D119</f>
        <v>-84</v>
      </c>
      <c r="E119" s="31">
        <f>D119/D10</f>
        <v>-1.4180805267156242E-3</v>
      </c>
      <c r="F119" s="131">
        <v>0</v>
      </c>
      <c r="G119" s="22">
        <f>F119+Февраль!G119</f>
        <v>-283</v>
      </c>
      <c r="H119" s="32">
        <f>G119/G10</f>
        <v>-9.2089421105723858E-3</v>
      </c>
      <c r="I119" s="3"/>
      <c r="J119" s="3"/>
    </row>
    <row r="120" spans="2:10" x14ac:dyDescent="0.25">
      <c r="B120" s="13" t="s">
        <v>84</v>
      </c>
      <c r="C120" s="130">
        <v>0</v>
      </c>
      <c r="D120" s="22">
        <f>C120+Февраль!D120</f>
        <v>0</v>
      </c>
      <c r="E120" s="31">
        <f>D120/D10</f>
        <v>0</v>
      </c>
      <c r="F120" s="131">
        <v>0</v>
      </c>
      <c r="G120" s="22">
        <f>F120+Февраль!G120</f>
        <v>0</v>
      </c>
      <c r="H120" s="32">
        <f>G120/G10</f>
        <v>0</v>
      </c>
      <c r="I120" s="3"/>
      <c r="J120" s="3"/>
    </row>
    <row r="121" spans="2:10" x14ac:dyDescent="0.25">
      <c r="B121" s="13" t="s">
        <v>85</v>
      </c>
      <c r="C121" s="130">
        <v>0</v>
      </c>
      <c r="D121" s="22">
        <f>C121+Февраль!D121</f>
        <v>0</v>
      </c>
      <c r="E121" s="31">
        <f>D121/D10</f>
        <v>0</v>
      </c>
      <c r="F121" s="131">
        <v>0</v>
      </c>
      <c r="G121" s="22">
        <f>F121+Февраль!G121</f>
        <v>0</v>
      </c>
      <c r="H121" s="32">
        <f>G121/G10</f>
        <v>0</v>
      </c>
      <c r="I121" s="3"/>
      <c r="J121" s="3"/>
    </row>
    <row r="122" spans="2:10" x14ac:dyDescent="0.25">
      <c r="B122" s="13" t="s">
        <v>86</v>
      </c>
      <c r="C122" s="130">
        <v>0</v>
      </c>
      <c r="D122" s="22">
        <f>C122+Февраль!D122</f>
        <v>0</v>
      </c>
      <c r="E122" s="31">
        <f>D122/D10</f>
        <v>0</v>
      </c>
      <c r="F122" s="131">
        <v>0</v>
      </c>
      <c r="G122" s="22">
        <f>F122+Февраль!G122</f>
        <v>0</v>
      </c>
      <c r="H122" s="32">
        <f>G122/G10</f>
        <v>0</v>
      </c>
      <c r="I122" s="3"/>
      <c r="J122" s="3"/>
    </row>
    <row r="123" spans="2:10" x14ac:dyDescent="0.25">
      <c r="B123" s="13" t="s">
        <v>87</v>
      </c>
      <c r="C123" s="130">
        <v>0</v>
      </c>
      <c r="D123" s="22">
        <f>C123+Февраль!D123</f>
        <v>0</v>
      </c>
      <c r="E123" s="31">
        <f>D123/D10</f>
        <v>0</v>
      </c>
      <c r="F123" s="131">
        <v>0</v>
      </c>
      <c r="G123" s="22">
        <f>F123+Февраль!G123</f>
        <v>0</v>
      </c>
      <c r="H123" s="32">
        <f>G123/G10</f>
        <v>0</v>
      </c>
      <c r="I123" s="3"/>
      <c r="J123" s="3"/>
    </row>
    <row r="124" spans="2:10" x14ac:dyDescent="0.25">
      <c r="B124" s="13" t="s">
        <v>88</v>
      </c>
      <c r="C124" s="130">
        <v>0</v>
      </c>
      <c r="D124" s="22">
        <f>C124+Февраль!D124</f>
        <v>0</v>
      </c>
      <c r="E124" s="31">
        <f>D124/D10</f>
        <v>0</v>
      </c>
      <c r="F124" s="131">
        <v>0</v>
      </c>
      <c r="G124" s="22">
        <f>F124+Февраль!G124</f>
        <v>0</v>
      </c>
      <c r="H124" s="32">
        <f>G124/G10</f>
        <v>0</v>
      </c>
      <c r="I124" s="3"/>
      <c r="J124" s="3"/>
    </row>
    <row r="125" spans="2:10" x14ac:dyDescent="0.25">
      <c r="B125" s="13" t="s">
        <v>89</v>
      </c>
      <c r="C125" s="130">
        <v>0</v>
      </c>
      <c r="D125" s="22">
        <f>C125+Февраль!D125</f>
        <v>0</v>
      </c>
      <c r="E125" s="31">
        <f>D125/D10</f>
        <v>0</v>
      </c>
      <c r="F125" s="131">
        <v>0</v>
      </c>
      <c r="G125" s="22">
        <f>F125+Февраль!G125</f>
        <v>0</v>
      </c>
      <c r="H125" s="32">
        <f>G125/G10</f>
        <v>0</v>
      </c>
      <c r="I125" s="3"/>
      <c r="J125" s="3"/>
    </row>
    <row r="126" spans="2:10" x14ac:dyDescent="0.25">
      <c r="B126" s="13" t="s">
        <v>90</v>
      </c>
      <c r="C126" s="130">
        <v>0</v>
      </c>
      <c r="D126" s="22">
        <f>C126+Февраль!D126</f>
        <v>0</v>
      </c>
      <c r="E126" s="31">
        <f>D126/D10</f>
        <v>0</v>
      </c>
      <c r="F126" s="131">
        <v>0</v>
      </c>
      <c r="G126" s="22">
        <f>F126+Февраль!G126</f>
        <v>0</v>
      </c>
      <c r="H126" s="32">
        <f>G126/G10</f>
        <v>0</v>
      </c>
      <c r="I126" s="3"/>
      <c r="J126" s="3"/>
    </row>
    <row r="127" spans="2:10" x14ac:dyDescent="0.25">
      <c r="B127" s="13" t="s">
        <v>91</v>
      </c>
      <c r="C127" s="130">
        <v>0</v>
      </c>
      <c r="D127" s="22">
        <f>C127+Февраль!D127</f>
        <v>-855</v>
      </c>
      <c r="E127" s="31">
        <f>D127/D10</f>
        <v>-1.4434033932641175E-2</v>
      </c>
      <c r="F127" s="131">
        <v>0</v>
      </c>
      <c r="G127" s="22">
        <f>F127+Февраль!G127</f>
        <v>-285</v>
      </c>
      <c r="H127" s="32">
        <f>G127/G10</f>
        <v>-9.2740229735446284E-3</v>
      </c>
      <c r="I127" s="3"/>
      <c r="J127" s="3"/>
    </row>
    <row r="128" spans="2:10" x14ac:dyDescent="0.25">
      <c r="B128" s="13" t="s">
        <v>92</v>
      </c>
      <c r="C128" s="130">
        <v>0</v>
      </c>
      <c r="D128" s="22">
        <f>C128+Февраль!D128</f>
        <v>0</v>
      </c>
      <c r="E128" s="31">
        <f>D128/D10</f>
        <v>0</v>
      </c>
      <c r="F128" s="131">
        <v>-7</v>
      </c>
      <c r="G128" s="22">
        <f>F128+Февраль!G128</f>
        <v>-7</v>
      </c>
      <c r="H128" s="32">
        <f>G128/G10</f>
        <v>-2.2778302040285054E-4</v>
      </c>
      <c r="I128" s="3"/>
      <c r="J128" s="3"/>
    </row>
    <row r="129" spans="2:10" x14ac:dyDescent="0.25">
      <c r="B129" s="13" t="s">
        <v>93</v>
      </c>
      <c r="C129" s="130">
        <v>0</v>
      </c>
      <c r="D129" s="22">
        <f>C129+Февраль!D129</f>
        <v>0</v>
      </c>
      <c r="E129" s="31">
        <f>D129/D10</f>
        <v>0</v>
      </c>
      <c r="F129" s="131">
        <v>0</v>
      </c>
      <c r="G129" s="22">
        <f>F129+Февраль!G129</f>
        <v>0</v>
      </c>
      <c r="H129" s="32">
        <f>G129/G10</f>
        <v>0</v>
      </c>
      <c r="I129" s="3"/>
      <c r="J129" s="3"/>
    </row>
    <row r="130" spans="2:10" x14ac:dyDescent="0.25">
      <c r="B130" s="13"/>
      <c r="C130" s="137"/>
      <c r="D130" s="27"/>
      <c r="E130" s="27"/>
      <c r="F130" s="138"/>
      <c r="G130" s="27"/>
      <c r="H130" s="28"/>
      <c r="I130" s="3"/>
      <c r="J130" s="3"/>
    </row>
    <row r="131" spans="2:10" x14ac:dyDescent="0.25">
      <c r="B131" s="50" t="s">
        <v>94</v>
      </c>
      <c r="C131" s="70">
        <f t="shared" ref="C131:H131" si="15">SUM(C115:C130)</f>
        <v>-5</v>
      </c>
      <c r="D131" s="71">
        <f t="shared" si="15"/>
        <v>-1084</v>
      </c>
      <c r="E131" s="72">
        <f t="shared" si="15"/>
        <v>-1.8299991559044482E-2</v>
      </c>
      <c r="F131" s="71">
        <f t="shared" si="15"/>
        <v>-7</v>
      </c>
      <c r="G131" s="71">
        <f t="shared" si="15"/>
        <v>-715</v>
      </c>
      <c r="H131" s="73">
        <f t="shared" si="15"/>
        <v>-2.3266408512576876E-2</v>
      </c>
      <c r="I131" s="3"/>
      <c r="J131" s="3"/>
    </row>
    <row r="132" spans="2:10" ht="15.75" thickBot="1" x14ac:dyDescent="0.3">
      <c r="B132" s="13"/>
      <c r="C132" s="26"/>
      <c r="D132" s="27"/>
      <c r="E132" s="27"/>
      <c r="F132" s="27"/>
      <c r="G132" s="27"/>
      <c r="H132" s="28"/>
      <c r="I132" s="3"/>
      <c r="J132" s="3"/>
    </row>
    <row r="133" spans="2:10" ht="15.75" thickBot="1" x14ac:dyDescent="0.3">
      <c r="B133" s="61" t="s">
        <v>95</v>
      </c>
      <c r="C133" s="62">
        <f t="shared" ref="C133:G133" si="16">C131+C112+C103+C97+C91+C84+C66</f>
        <v>-16434.52</v>
      </c>
      <c r="D133" s="63">
        <f t="shared" si="16"/>
        <v>-46409.460000000006</v>
      </c>
      <c r="E133" s="64">
        <f>D133/D10</f>
        <v>-0.78348037477842503</v>
      </c>
      <c r="F133" s="63">
        <f t="shared" si="16"/>
        <v>-11052</v>
      </c>
      <c r="G133" s="63">
        <f t="shared" si="16"/>
        <v>-26496.73</v>
      </c>
      <c r="H133" s="65">
        <f>G133/G10</f>
        <v>-0.86221502717126031</v>
      </c>
      <c r="I133" s="3"/>
      <c r="J133" s="3"/>
    </row>
    <row r="134" spans="2:10" ht="15.75" thickBot="1" x14ac:dyDescent="0.3">
      <c r="B134" s="13" t="s">
        <v>0</v>
      </c>
      <c r="C134" s="30"/>
      <c r="D134" s="25"/>
      <c r="E134" s="31"/>
      <c r="F134" s="25"/>
      <c r="G134" s="25"/>
      <c r="H134" s="32"/>
      <c r="I134" s="3"/>
      <c r="J134" s="3"/>
    </row>
    <row r="135" spans="2:10" ht="15.75" thickBot="1" x14ac:dyDescent="0.3">
      <c r="B135" s="61" t="s">
        <v>96</v>
      </c>
      <c r="C135" s="93">
        <f t="shared" ref="C135:H135" si="17">C133+C48</f>
        <v>-18569.52</v>
      </c>
      <c r="D135" s="94">
        <f t="shared" si="17"/>
        <v>-50039.460000000006</v>
      </c>
      <c r="E135" s="95">
        <f t="shared" si="17"/>
        <v>-0.84476171182577875</v>
      </c>
      <c r="F135" s="94">
        <f t="shared" si="17"/>
        <v>-11684</v>
      </c>
      <c r="G135" s="94">
        <f t="shared" si="17"/>
        <v>-28158.63</v>
      </c>
      <c r="H135" s="96">
        <f t="shared" si="17"/>
        <v>-0.9162939702580456</v>
      </c>
      <c r="I135" s="3"/>
      <c r="J135" s="3"/>
    </row>
    <row r="136" spans="2:10" ht="15.75" thickBot="1" x14ac:dyDescent="0.3">
      <c r="B136" s="13" t="s">
        <v>0</v>
      </c>
      <c r="C136" s="26"/>
      <c r="D136" s="27"/>
      <c r="E136" s="27"/>
      <c r="F136" s="27"/>
      <c r="G136" s="27"/>
      <c r="H136" s="28"/>
      <c r="I136" s="3"/>
      <c r="J136" s="3"/>
    </row>
    <row r="137" spans="2:10" ht="15.75" thickBot="1" x14ac:dyDescent="0.3">
      <c r="B137" s="61" t="s">
        <v>97</v>
      </c>
      <c r="C137" s="93">
        <f>C15+C135</f>
        <v>6726.48</v>
      </c>
      <c r="D137" s="94">
        <f>D15+D135</f>
        <v>9491.5399999999936</v>
      </c>
      <c r="E137" s="95">
        <f>D137/D10</f>
        <v>0.16023533383979055</v>
      </c>
      <c r="F137" s="94">
        <f>F15+F135</f>
        <v>1854</v>
      </c>
      <c r="G137" s="94">
        <f>G15+G135</f>
        <v>2572.369999999999</v>
      </c>
      <c r="H137" s="96">
        <f>G137/G10</f>
        <v>8.3706029741954346E-2</v>
      </c>
      <c r="I137" s="3"/>
      <c r="J137" s="3"/>
    </row>
    <row r="138" spans="2:10" x14ac:dyDescent="0.25">
      <c r="B138" s="13" t="s">
        <v>0</v>
      </c>
      <c r="C138" s="26"/>
      <c r="D138" s="27"/>
      <c r="E138" s="27"/>
      <c r="F138" s="27"/>
      <c r="G138" s="27"/>
      <c r="H138" s="28"/>
      <c r="I138" s="3"/>
      <c r="J138" s="3"/>
    </row>
    <row r="139" spans="2:10" x14ac:dyDescent="0.25">
      <c r="B139" s="13" t="s">
        <v>98</v>
      </c>
      <c r="C139" s="26"/>
      <c r="D139" s="27"/>
      <c r="E139" s="27"/>
      <c r="F139" s="27"/>
      <c r="G139" s="27"/>
      <c r="H139" s="28"/>
      <c r="I139" s="3"/>
      <c r="J139" s="3"/>
    </row>
    <row r="140" spans="2:10" x14ac:dyDescent="0.25">
      <c r="B140" s="13" t="s">
        <v>99</v>
      </c>
      <c r="C140" s="26"/>
      <c r="D140" s="27"/>
      <c r="E140" s="27"/>
      <c r="F140" s="27"/>
      <c r="G140" s="27"/>
      <c r="H140" s="28"/>
      <c r="I140" s="3"/>
      <c r="J140" s="3"/>
    </row>
    <row r="141" spans="2:10" x14ac:dyDescent="0.25">
      <c r="B141" s="13" t="s">
        <v>100</v>
      </c>
      <c r="C141" s="130">
        <v>23</v>
      </c>
      <c r="D141" s="22">
        <f>C141+Февраль!D141</f>
        <v>58</v>
      </c>
      <c r="E141" s="31">
        <f>D141/D10</f>
        <v>9.7915083987507381E-4</v>
      </c>
      <c r="F141" s="131">
        <v>0</v>
      </c>
      <c r="G141" s="22">
        <f>F141+Февраль!G141</f>
        <v>0</v>
      </c>
      <c r="H141" s="32">
        <f>G141/G10</f>
        <v>0</v>
      </c>
      <c r="I141" s="3"/>
      <c r="J141" s="3"/>
    </row>
    <row r="142" spans="2:10" x14ac:dyDescent="0.25">
      <c r="B142" s="13" t="s">
        <v>101</v>
      </c>
      <c r="C142" s="130">
        <v>0</v>
      </c>
      <c r="D142" s="22">
        <f>C142+Февраль!D142</f>
        <v>50</v>
      </c>
      <c r="E142" s="31">
        <f>D142/D10</f>
        <v>8.4409555161644295E-4</v>
      </c>
      <c r="F142" s="131">
        <v>0</v>
      </c>
      <c r="G142" s="22">
        <f>F142+Февраль!G142</f>
        <v>14</v>
      </c>
      <c r="H142" s="32">
        <f>G142/G10</f>
        <v>4.5556604080570107E-4</v>
      </c>
      <c r="I142" s="3"/>
      <c r="J142" s="3"/>
    </row>
    <row r="143" spans="2:10" x14ac:dyDescent="0.25">
      <c r="B143" s="79" t="s">
        <v>127</v>
      </c>
      <c r="C143" s="109">
        <f t="shared" ref="C143:H143" si="18">SUM(C141:C142)</f>
        <v>23</v>
      </c>
      <c r="D143" s="101">
        <f t="shared" si="18"/>
        <v>108</v>
      </c>
      <c r="E143" s="99">
        <f t="shared" si="18"/>
        <v>1.8232463914915169E-3</v>
      </c>
      <c r="F143" s="101">
        <f t="shared" si="18"/>
        <v>0</v>
      </c>
      <c r="G143" s="101">
        <f t="shared" si="18"/>
        <v>14</v>
      </c>
      <c r="H143" s="100">
        <f t="shared" si="18"/>
        <v>4.5556604080570107E-4</v>
      </c>
      <c r="I143" s="3"/>
      <c r="J143" s="3"/>
    </row>
    <row r="144" spans="2:10" x14ac:dyDescent="0.25">
      <c r="B144" s="13" t="s">
        <v>0</v>
      </c>
      <c r="C144" s="26"/>
      <c r="D144" s="27"/>
      <c r="E144" s="27"/>
      <c r="F144" s="27"/>
      <c r="G144" s="27"/>
      <c r="H144" s="28"/>
      <c r="I144" s="3"/>
      <c r="J144" s="3"/>
    </row>
    <row r="145" spans="2:10" x14ac:dyDescent="0.25">
      <c r="B145" s="13" t="s">
        <v>102</v>
      </c>
      <c r="C145" s="26"/>
      <c r="D145" s="27"/>
      <c r="E145" s="27"/>
      <c r="F145" s="27"/>
      <c r="G145" s="27"/>
      <c r="H145" s="28"/>
      <c r="I145" s="3"/>
      <c r="J145" s="3"/>
    </row>
    <row r="146" spans="2:10" x14ac:dyDescent="0.25">
      <c r="B146" s="13" t="s">
        <v>132</v>
      </c>
      <c r="C146" s="130">
        <v>-12</v>
      </c>
      <c r="D146" s="22">
        <f>C146+Февраль!D146</f>
        <v>-59</v>
      </c>
      <c r="E146" s="31">
        <f>D146/D10</f>
        <v>-9.9603275090740266E-4</v>
      </c>
      <c r="F146" s="131">
        <v>0</v>
      </c>
      <c r="G146" s="22">
        <f>F146+Февраль!G146</f>
        <v>-210</v>
      </c>
      <c r="H146" s="32">
        <f>G146/G10</f>
        <v>-6.8334906120855162E-3</v>
      </c>
      <c r="I146" s="3"/>
      <c r="J146" s="3"/>
    </row>
    <row r="147" spans="2:10" x14ac:dyDescent="0.25">
      <c r="B147" s="13" t="s">
        <v>129</v>
      </c>
      <c r="C147" s="130">
        <v>0</v>
      </c>
      <c r="D147" s="22">
        <f>C147+Февраль!D147</f>
        <v>0</v>
      </c>
      <c r="E147" s="31">
        <f>D147/D10</f>
        <v>0</v>
      </c>
      <c r="F147" s="131">
        <v>0</v>
      </c>
      <c r="G147" s="22">
        <f>F147+Февраль!G147</f>
        <v>0</v>
      </c>
      <c r="H147" s="32">
        <f>G147/G10</f>
        <v>0</v>
      </c>
      <c r="I147" s="3"/>
      <c r="J147" s="3"/>
    </row>
    <row r="148" spans="2:10" x14ac:dyDescent="0.25">
      <c r="B148" s="79" t="s">
        <v>103</v>
      </c>
      <c r="C148" s="109">
        <f t="shared" ref="C148:H148" si="19">SUM(C146:C147)</f>
        <v>-12</v>
      </c>
      <c r="D148" s="101">
        <f t="shared" si="19"/>
        <v>-59</v>
      </c>
      <c r="E148" s="99">
        <f t="shared" si="19"/>
        <v>-9.9603275090740266E-4</v>
      </c>
      <c r="F148" s="101">
        <f t="shared" si="19"/>
        <v>0</v>
      </c>
      <c r="G148" s="101">
        <f t="shared" si="19"/>
        <v>-210</v>
      </c>
      <c r="H148" s="100">
        <f t="shared" si="19"/>
        <v>-6.8334906120855162E-3</v>
      </c>
      <c r="I148" s="3"/>
      <c r="J148" s="3"/>
    </row>
    <row r="149" spans="2:10" x14ac:dyDescent="0.25">
      <c r="B149" s="13" t="s">
        <v>0</v>
      </c>
      <c r="C149" s="34"/>
      <c r="D149" s="33"/>
      <c r="E149" s="27"/>
      <c r="F149" s="27"/>
      <c r="G149" s="27"/>
      <c r="H149" s="28"/>
      <c r="I149" s="3"/>
      <c r="J149" s="3"/>
    </row>
    <row r="150" spans="2:10" x14ac:dyDescent="0.25">
      <c r="B150" s="50" t="s">
        <v>104</v>
      </c>
      <c r="C150" s="60">
        <f t="shared" ref="C150:H150" si="20">C148+C143</f>
        <v>11</v>
      </c>
      <c r="D150" s="59">
        <f t="shared" si="20"/>
        <v>49</v>
      </c>
      <c r="E150" s="51">
        <f t="shared" si="20"/>
        <v>8.2721364058411422E-4</v>
      </c>
      <c r="F150" s="59">
        <f t="shared" si="20"/>
        <v>0</v>
      </c>
      <c r="G150" s="59">
        <f t="shared" si="20"/>
        <v>-196</v>
      </c>
      <c r="H150" s="52">
        <f t="shared" si="20"/>
        <v>-6.3779245712798152E-3</v>
      </c>
      <c r="I150" s="3"/>
      <c r="J150" s="3"/>
    </row>
    <row r="151" spans="2:10" x14ac:dyDescent="0.25">
      <c r="B151" s="13" t="s">
        <v>0</v>
      </c>
      <c r="C151" s="26"/>
      <c r="D151" s="27"/>
      <c r="E151" s="27"/>
      <c r="F151" s="27"/>
      <c r="G151" s="27"/>
      <c r="H151" s="28"/>
      <c r="I151" s="3"/>
      <c r="J151" s="3"/>
    </row>
    <row r="152" spans="2:10" x14ac:dyDescent="0.25">
      <c r="B152" s="12" t="s">
        <v>105</v>
      </c>
      <c r="C152" s="35">
        <f>C137+C150</f>
        <v>6737.48</v>
      </c>
      <c r="D152" s="36">
        <f>D137+D150</f>
        <v>9540.5399999999936</v>
      </c>
      <c r="E152" s="37">
        <f>D152/D10</f>
        <v>0.16106254748037466</v>
      </c>
      <c r="F152" s="36">
        <f>F137+F150</f>
        <v>1854</v>
      </c>
      <c r="G152" s="36">
        <f>G137+G150</f>
        <v>2376.369999999999</v>
      </c>
      <c r="H152" s="38">
        <f>G152/G10</f>
        <v>7.7328105170674524E-2</v>
      </c>
      <c r="I152" s="3"/>
      <c r="J152" s="3"/>
    </row>
    <row r="153" spans="2:10" x14ac:dyDescent="0.25">
      <c r="B153" s="14" t="s">
        <v>106</v>
      </c>
      <c r="C153" s="41"/>
      <c r="D153" s="39"/>
      <c r="E153" s="39"/>
      <c r="F153" s="39"/>
      <c r="G153" s="39"/>
      <c r="H153" s="40"/>
      <c r="I153" s="3"/>
      <c r="J153" s="3"/>
    </row>
    <row r="154" spans="2:10" x14ac:dyDescent="0.25">
      <c r="B154" s="13" t="s">
        <v>0</v>
      </c>
      <c r="C154" s="26"/>
      <c r="D154" s="27"/>
      <c r="E154" s="27"/>
      <c r="F154" s="27"/>
      <c r="G154" s="27"/>
      <c r="H154" s="28"/>
      <c r="I154" s="3"/>
      <c r="J154" s="3"/>
    </row>
    <row r="155" spans="2:10" ht="15.75" thickBot="1" x14ac:dyDescent="0.3">
      <c r="B155" s="12" t="s">
        <v>107</v>
      </c>
      <c r="C155" s="35">
        <f>C137+C150</f>
        <v>6737.48</v>
      </c>
      <c r="D155" s="36">
        <f>D137+D150</f>
        <v>9540.5399999999936</v>
      </c>
      <c r="E155" s="37">
        <f>D155/D10</f>
        <v>0.16106254748037466</v>
      </c>
      <c r="F155" s="36">
        <f>F137+F150</f>
        <v>1854</v>
      </c>
      <c r="G155" s="36">
        <f>G137+G150</f>
        <v>2376.369999999999</v>
      </c>
      <c r="H155" s="38">
        <f>G155/G10</f>
        <v>7.7328105170674524E-2</v>
      </c>
      <c r="I155" s="3"/>
      <c r="J155" s="3"/>
    </row>
    <row r="156" spans="2:10" x14ac:dyDescent="0.25">
      <c r="B156" s="121" t="s">
        <v>0</v>
      </c>
      <c r="C156" s="102"/>
      <c r="D156" s="103"/>
      <c r="E156" s="103"/>
      <c r="F156" s="103"/>
      <c r="G156" s="103"/>
      <c r="H156" s="104"/>
      <c r="I156" s="3"/>
      <c r="J156" s="3"/>
    </row>
    <row r="157" spans="2:10" ht="60.75" thickBot="1" x14ac:dyDescent="0.3">
      <c r="B157" s="122" t="s">
        <v>108</v>
      </c>
      <c r="C157" s="105">
        <f>C137+C150</f>
        <v>6737.48</v>
      </c>
      <c r="D157" s="106">
        <f>D137+D150</f>
        <v>9540.5399999999936</v>
      </c>
      <c r="E157" s="107">
        <f>D157/D10</f>
        <v>0.16106254748037466</v>
      </c>
      <c r="F157" s="106">
        <f>F137+F150</f>
        <v>1854</v>
      </c>
      <c r="G157" s="106">
        <f>G137+G150</f>
        <v>2376.369999999999</v>
      </c>
      <c r="H157" s="108">
        <f>G157/G10</f>
        <v>7.7328105170674524E-2</v>
      </c>
      <c r="I157" s="3"/>
      <c r="J157" s="3"/>
    </row>
    <row r="158" spans="2:10" x14ac:dyDescent="0.25">
      <c r="B158" s="4"/>
      <c r="C158" s="5"/>
      <c r="D158" s="5"/>
      <c r="E158" s="5"/>
      <c r="F158" s="5"/>
      <c r="G158" s="5"/>
      <c r="H158" s="5"/>
      <c r="I158" s="3"/>
      <c r="J158" s="3"/>
    </row>
    <row r="159" spans="2:10" x14ac:dyDescent="0.25">
      <c r="B159" s="4"/>
      <c r="C159" s="4"/>
      <c r="D159" s="4"/>
      <c r="E159" s="4"/>
      <c r="F159" s="4"/>
      <c r="G159" s="4"/>
      <c r="H159" s="4"/>
      <c r="I159" s="2"/>
      <c r="J159" s="2"/>
    </row>
    <row r="160" spans="2:10" x14ac:dyDescent="0.25">
      <c r="B160" s="4"/>
      <c r="C160" s="4"/>
      <c r="D160" s="4"/>
      <c r="E160" s="4"/>
      <c r="F160" s="4"/>
      <c r="G160" s="4"/>
      <c r="H160" s="4"/>
      <c r="I160" s="2"/>
      <c r="J160" s="2"/>
    </row>
    <row r="161" spans="2:10" x14ac:dyDescent="0.25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5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5">
      <c r="B163" s="2"/>
      <c r="C163" s="2"/>
      <c r="D163" s="2"/>
      <c r="E163" s="2"/>
      <c r="F163" s="2"/>
      <c r="G163" s="2"/>
      <c r="H163" s="2"/>
      <c r="I163" s="2"/>
      <c r="J163" s="2"/>
    </row>
  </sheetData>
  <sheetProtection algorithmName="SHA-512" hashValue="GC+03V8qUa7areVg5ylwL6WED+/KnAMl/SNSnXgE5who6Z/Xa1T5uDAEGs3anxwpWcmfhZ/V1S20C9f1PPnwzA==" saltValue="SIqhf4BnBgt2rGEDGhoql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ED3E-92CE-4146-BF12-BB8CBE2B3729}">
  <dimension ref="A4:B36"/>
  <sheetViews>
    <sheetView workbookViewId="0">
      <selection activeCell="Q8" sqref="Q8"/>
    </sheetView>
  </sheetViews>
  <sheetFormatPr defaultRowHeight="15" x14ac:dyDescent="0.25"/>
  <cols>
    <col min="1" max="1" width="30.5703125" customWidth="1"/>
    <col min="2" max="2" width="37.140625" customWidth="1"/>
  </cols>
  <sheetData>
    <row r="4" spans="1:2" x14ac:dyDescent="0.25">
      <c r="A4" s="123"/>
      <c r="B4" s="123" t="s">
        <v>116</v>
      </c>
    </row>
    <row r="5" spans="1:2" x14ac:dyDescent="0.25">
      <c r="A5" s="123" t="s">
        <v>117</v>
      </c>
      <c r="B5" s="124">
        <f>-Март!D48</f>
        <v>3630</v>
      </c>
    </row>
    <row r="6" spans="1:2" x14ac:dyDescent="0.25">
      <c r="A6" s="123" t="s">
        <v>118</v>
      </c>
      <c r="B6" s="124">
        <f>-Март!D133</f>
        <v>46409.460000000006</v>
      </c>
    </row>
    <row r="22" spans="1:2" x14ac:dyDescent="0.25">
      <c r="A22" s="123"/>
      <c r="B22" s="123" t="s">
        <v>119</v>
      </c>
    </row>
    <row r="23" spans="1:2" x14ac:dyDescent="0.25">
      <c r="A23" s="125" t="s">
        <v>120</v>
      </c>
      <c r="B23" s="123"/>
    </row>
    <row r="24" spans="1:2" x14ac:dyDescent="0.25">
      <c r="A24" s="123" t="s">
        <v>10</v>
      </c>
      <c r="B24" s="123">
        <f>-Март!D29</f>
        <v>2750</v>
      </c>
    </row>
    <row r="25" spans="1:2" x14ac:dyDescent="0.25">
      <c r="A25" s="123" t="s">
        <v>19</v>
      </c>
      <c r="B25" s="124">
        <f>-Март!D33</f>
        <v>180</v>
      </c>
    </row>
    <row r="26" spans="1:2" x14ac:dyDescent="0.25">
      <c r="A26" s="123" t="s">
        <v>121</v>
      </c>
      <c r="B26" s="124">
        <f>-Март!D41</f>
        <v>550</v>
      </c>
    </row>
    <row r="27" spans="1:2" x14ac:dyDescent="0.25">
      <c r="A27" s="123" t="s">
        <v>122</v>
      </c>
      <c r="B27" s="124">
        <f>-Март!D44</f>
        <v>150</v>
      </c>
    </row>
    <row r="28" spans="1:2" x14ac:dyDescent="0.25">
      <c r="A28" s="123"/>
      <c r="B28" s="123"/>
    </row>
    <row r="29" spans="1:2" x14ac:dyDescent="0.25">
      <c r="A29" s="125" t="s">
        <v>123</v>
      </c>
      <c r="B29" s="123"/>
    </row>
    <row r="30" spans="1:2" x14ac:dyDescent="0.25">
      <c r="A30" s="123" t="s">
        <v>124</v>
      </c>
      <c r="B30" s="123">
        <f>-Март!D66</f>
        <v>26536.400000000001</v>
      </c>
    </row>
    <row r="31" spans="1:2" x14ac:dyDescent="0.25">
      <c r="A31" s="123" t="s">
        <v>42</v>
      </c>
      <c r="B31" s="123">
        <f>-Март!D84</f>
        <v>17924.060000000001</v>
      </c>
    </row>
    <row r="32" spans="1:2" x14ac:dyDescent="0.25">
      <c r="A32" s="123" t="s">
        <v>58</v>
      </c>
      <c r="B32" s="124">
        <f>-Март!D91</f>
        <v>95</v>
      </c>
    </row>
    <row r="33" spans="1:2" x14ac:dyDescent="0.25">
      <c r="A33" s="123" t="s">
        <v>19</v>
      </c>
      <c r="B33" s="124">
        <f>-Март!D97</f>
        <v>38</v>
      </c>
    </row>
    <row r="34" spans="1:2" x14ac:dyDescent="0.25">
      <c r="A34" s="123" t="s">
        <v>67</v>
      </c>
      <c r="B34" s="124">
        <f>-Март!D103</f>
        <v>130</v>
      </c>
    </row>
    <row r="35" spans="1:2" x14ac:dyDescent="0.25">
      <c r="A35" s="123" t="s">
        <v>71</v>
      </c>
      <c r="B35" s="124">
        <f>-Март!D112</f>
        <v>602</v>
      </c>
    </row>
    <row r="36" spans="1:2" x14ac:dyDescent="0.25">
      <c r="A36" s="123" t="s">
        <v>125</v>
      </c>
      <c r="B36" s="124">
        <f>-Март!D131</f>
        <v>1084</v>
      </c>
    </row>
  </sheetData>
  <sheetProtection algorithmName="SHA-512" hashValue="RhsKDhQZpigbwH2NYz5kuQemQOUGvDS9mvvV8vWE86MgO6JmZ9PcBzR9nnh6fe4Ga/UepZJ6Y+vPyK6pQVJ/NA==" saltValue="p2tcyA9uHqHIUtFoEbv4Nw==" spinCount="100000" sheet="1" formatCells="0" formatColumns="0" formatRows="0" sort="0" autoFilter="0" pivotTables="0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Январь</vt:lpstr>
      <vt:lpstr>Февраль</vt:lpstr>
      <vt:lpstr>Март</vt:lpstr>
      <vt:lpstr>графики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2019-10-20T18:29:06Z</dcterms:created>
  <dcterms:modified xsi:type="dcterms:W3CDTF">2020-01-15T17:56:09Z</dcterms:modified>
</cp:coreProperties>
</file>